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370" windowHeight="7485" tabRatio="806" activeTab="3"/>
  </bookViews>
  <sheets>
    <sheet name="Γραφήματα1" sheetId="8" r:id="rId1"/>
    <sheet name="Γραφήματα2" sheetId="11" r:id="rId2"/>
    <sheet name="Γραφήματα3" sheetId="10" r:id="rId3"/>
    <sheet name="Γραφήματα4" sheetId="12" r:id="rId4"/>
    <sheet name="για ΥΠΔΒΜΘ" sheetId="9" r:id="rId5"/>
    <sheet name="Αναλυτικά" sheetId="4" r:id="rId6"/>
    <sheet name="% επίτευξη στόχου" sheetId="6" r:id="rId7"/>
    <sheet name="% επίτευξη στόχου υποχρεωτικών" sheetId="7" r:id="rId8"/>
    <sheet name="Φύλλο1" sheetId="13" r:id="rId9"/>
  </sheets>
  <externalReferences>
    <externalReference r:id="rId10"/>
  </externalReferences>
  <definedNames>
    <definedName name="_xlnm.Print_Area" localSheetId="6">'% επίτευξη στόχου'!$A$1:$Y$12</definedName>
    <definedName name="_xlnm.Print_Area" localSheetId="7">'% επίτευξη στόχου υποχρεωτικών'!$A$1:$J$41</definedName>
    <definedName name="_xlnm.Print_Area" localSheetId="5">Αναλυτικά!$A$1:$N$43</definedName>
    <definedName name="_xlnm.Print_Area" localSheetId="4">'για ΥΠΔΒΜΘ'!$A$1:$M$46</definedName>
    <definedName name="_xlnm.Print_Area" localSheetId="0">Γραφήματα1!$A$1:$J$35</definedName>
    <definedName name="_xlnm.Print_Area" localSheetId="1">Γραφήματα2!$A$1:$K$36</definedName>
    <definedName name="_xlnm.Print_Area" localSheetId="2">Γραφήματα3!$A$1:$R$43</definedName>
    <definedName name="_xlnm.Print_Area" localSheetId="3">Γραφήματα4!$A$1:$R$40</definedName>
  </definedNames>
  <calcPr calcId="144525"/>
</workbook>
</file>

<file path=xl/calcChain.xml><?xml version="1.0" encoding="utf-8"?>
<calcChain xmlns="http://schemas.openxmlformats.org/spreadsheetml/2006/main">
  <c r="J38" i="4" l="1"/>
  <c r="L38" i="4" s="1"/>
  <c r="I38" i="4"/>
  <c r="K38" i="4" s="1"/>
  <c r="M38" i="4" s="1"/>
  <c r="D38" i="4"/>
  <c r="J37" i="4"/>
  <c r="L37" i="4" s="1"/>
  <c r="I37" i="4"/>
  <c r="K37" i="4" s="1"/>
  <c r="D37" i="4"/>
  <c r="J36" i="4"/>
  <c r="L36" i="4" s="1"/>
  <c r="I36" i="4"/>
  <c r="K36" i="4" s="1"/>
  <c r="M36" i="4" s="1"/>
  <c r="D36" i="4"/>
  <c r="J35" i="4"/>
  <c r="L35" i="4" s="1"/>
  <c r="I35" i="4"/>
  <c r="K35" i="4" s="1"/>
  <c r="D35" i="4"/>
  <c r="J34" i="4"/>
  <c r="L34" i="4" s="1"/>
  <c r="I34" i="4"/>
  <c r="K34" i="4" s="1"/>
  <c r="M34" i="4" s="1"/>
  <c r="D34" i="4"/>
  <c r="J33" i="4"/>
  <c r="L33" i="4" s="1"/>
  <c r="I33" i="4"/>
  <c r="K33" i="4" s="1"/>
  <c r="D33" i="4"/>
  <c r="J32" i="4"/>
  <c r="L32" i="4" s="1"/>
  <c r="I32" i="4"/>
  <c r="K32" i="4" s="1"/>
  <c r="M32" i="4" s="1"/>
  <c r="D32" i="4"/>
  <c r="J31" i="4"/>
  <c r="L31" i="4" s="1"/>
  <c r="I31" i="4"/>
  <c r="K31" i="4" s="1"/>
  <c r="D31" i="4"/>
  <c r="H30" i="4"/>
  <c r="L30" i="4" s="1"/>
  <c r="G30" i="4"/>
  <c r="K30" i="4" s="1"/>
  <c r="D30" i="4"/>
  <c r="H29" i="4"/>
  <c r="L29" i="4" s="1"/>
  <c r="G29" i="4"/>
  <c r="K29" i="4" s="1"/>
  <c r="M29" i="4" s="1"/>
  <c r="D29" i="4"/>
  <c r="H28" i="4"/>
  <c r="L28" i="4" s="1"/>
  <c r="G28" i="4"/>
  <c r="K28" i="4" s="1"/>
  <c r="M28" i="4" s="1"/>
  <c r="D28" i="4"/>
  <c r="H27" i="4"/>
  <c r="L27" i="4" s="1"/>
  <c r="G27" i="4"/>
  <c r="K27" i="4" s="1"/>
  <c r="D27" i="4"/>
  <c r="H26" i="4"/>
  <c r="L26" i="4" s="1"/>
  <c r="G26" i="4"/>
  <c r="K26" i="4" s="1"/>
  <c r="M26" i="4" s="1"/>
  <c r="D26" i="4"/>
  <c r="H25" i="4"/>
  <c r="L25" i="4" s="1"/>
  <c r="G25" i="4"/>
  <c r="K25" i="4" s="1"/>
  <c r="M25" i="4" s="1"/>
  <c r="D25" i="4"/>
  <c r="H24" i="4"/>
  <c r="L24" i="4" s="1"/>
  <c r="G24" i="4"/>
  <c r="K24" i="4" s="1"/>
  <c r="M24" i="4" s="1"/>
  <c r="D24" i="4"/>
  <c r="H23" i="4"/>
  <c r="L23" i="4" s="1"/>
  <c r="G23" i="4"/>
  <c r="K23" i="4" s="1"/>
  <c r="M23" i="4" s="1"/>
  <c r="D23" i="4"/>
  <c r="H22" i="4"/>
  <c r="L22" i="4" s="1"/>
  <c r="G22" i="4"/>
  <c r="K22" i="4" s="1"/>
  <c r="M22" i="4" s="1"/>
  <c r="D22" i="4"/>
  <c r="H21" i="4"/>
  <c r="L21" i="4" s="1"/>
  <c r="G21" i="4"/>
  <c r="K21" i="4" s="1"/>
  <c r="M21" i="4" s="1"/>
  <c r="D21" i="4"/>
  <c r="H20" i="4"/>
  <c r="L20" i="4" s="1"/>
  <c r="G20" i="4"/>
  <c r="K20" i="4" s="1"/>
  <c r="M20" i="4" s="1"/>
  <c r="D20" i="4"/>
  <c r="F19" i="4"/>
  <c r="L19" i="4" s="1"/>
  <c r="E19" i="4"/>
  <c r="K19" i="4" s="1"/>
  <c r="D19" i="4"/>
  <c r="F18" i="4"/>
  <c r="L18" i="4" s="1"/>
  <c r="E18" i="4"/>
  <c r="K18" i="4" s="1"/>
  <c r="M18" i="4" s="1"/>
  <c r="D18" i="4"/>
  <c r="F17" i="4"/>
  <c r="E17" i="4"/>
  <c r="D17" i="4"/>
  <c r="F16" i="4"/>
  <c r="L16" i="4" s="1"/>
  <c r="E16" i="4"/>
  <c r="K16" i="4" s="1"/>
  <c r="M16" i="4" s="1"/>
  <c r="D16" i="4"/>
  <c r="F15" i="4"/>
  <c r="L15" i="4" s="1"/>
  <c r="E15" i="4"/>
  <c r="K15" i="4" s="1"/>
  <c r="D15" i="4"/>
  <c r="F14" i="4"/>
  <c r="L14" i="4" s="1"/>
  <c r="E14" i="4"/>
  <c r="K14" i="4" s="1"/>
  <c r="M14" i="4" s="1"/>
  <c r="D14" i="4"/>
  <c r="F13" i="4"/>
  <c r="L13" i="4" s="1"/>
  <c r="E13" i="4"/>
  <c r="K13" i="4" s="1"/>
  <c r="D13" i="4"/>
  <c r="F12" i="4"/>
  <c r="E12" i="4"/>
  <c r="D12" i="4"/>
  <c r="F11" i="4"/>
  <c r="L11" i="4" s="1"/>
  <c r="E11" i="4"/>
  <c r="K11" i="4" s="1"/>
  <c r="M11" i="4" s="1"/>
  <c r="D11" i="4"/>
  <c r="F10" i="4"/>
  <c r="L10" i="4" s="1"/>
  <c r="E10" i="4"/>
  <c r="K10" i="4" s="1"/>
  <c r="M10" i="4" s="1"/>
  <c r="D10" i="4"/>
  <c r="F9" i="4"/>
  <c r="L9" i="4" s="1"/>
  <c r="E9" i="4"/>
  <c r="K9" i="4" s="1"/>
  <c r="M9" i="4" s="1"/>
  <c r="D9" i="4"/>
  <c r="F8" i="4"/>
  <c r="L8" i="4" s="1"/>
  <c r="E8" i="4"/>
  <c r="K8" i="4" s="1"/>
  <c r="M8" i="4" s="1"/>
  <c r="D8" i="4"/>
  <c r="J38" i="9"/>
  <c r="L38" i="9" s="1"/>
  <c r="I38" i="9"/>
  <c r="K38" i="9" s="1"/>
  <c r="M38" i="9" s="1"/>
  <c r="D38" i="9"/>
  <c r="J37" i="9"/>
  <c r="L37" i="9" s="1"/>
  <c r="I37" i="9"/>
  <c r="K37" i="9" s="1"/>
  <c r="D37" i="9"/>
  <c r="J36" i="9"/>
  <c r="L36" i="9" s="1"/>
  <c r="P36" i="9" s="1"/>
  <c r="I36" i="9"/>
  <c r="K36" i="9" s="1"/>
  <c r="M36" i="9" s="1"/>
  <c r="D36" i="9"/>
  <c r="J35" i="9"/>
  <c r="L35" i="9" s="1"/>
  <c r="I35" i="9"/>
  <c r="K35" i="9" s="1"/>
  <c r="D35" i="9"/>
  <c r="J34" i="9"/>
  <c r="L34" i="9" s="1"/>
  <c r="I34" i="9"/>
  <c r="K34" i="9" s="1"/>
  <c r="D34" i="9"/>
  <c r="J33" i="9"/>
  <c r="L33" i="9" s="1"/>
  <c r="I33" i="9"/>
  <c r="K33" i="9" s="1"/>
  <c r="D33" i="9"/>
  <c r="J32" i="9"/>
  <c r="L32" i="9" s="1"/>
  <c r="I32" i="9"/>
  <c r="K32" i="9" s="1"/>
  <c r="D32" i="9"/>
  <c r="J31" i="9"/>
  <c r="L31" i="9" s="1"/>
  <c r="L43" i="9" s="1"/>
  <c r="I31" i="9"/>
  <c r="K31" i="9" s="1"/>
  <c r="D31" i="9"/>
  <c r="H30" i="9"/>
  <c r="L30" i="9" s="1"/>
  <c r="G30" i="9"/>
  <c r="K30" i="9" s="1"/>
  <c r="D30" i="9"/>
  <c r="H29" i="9"/>
  <c r="L29" i="9" s="1"/>
  <c r="G29" i="9"/>
  <c r="K29" i="9" s="1"/>
  <c r="D29" i="9"/>
  <c r="H28" i="9"/>
  <c r="L28" i="9" s="1"/>
  <c r="G28" i="9"/>
  <c r="K28" i="9" s="1"/>
  <c r="M28" i="9" s="1"/>
  <c r="D28" i="9"/>
  <c r="H27" i="9"/>
  <c r="L27" i="9" s="1"/>
  <c r="G27" i="9"/>
  <c r="K27" i="9" s="1"/>
  <c r="D27" i="9"/>
  <c r="H26" i="9"/>
  <c r="L26" i="9" s="1"/>
  <c r="G26" i="9"/>
  <c r="K26" i="9" s="1"/>
  <c r="M26" i="9" s="1"/>
  <c r="D26" i="9"/>
  <c r="H25" i="9"/>
  <c r="L25" i="9" s="1"/>
  <c r="G25" i="9"/>
  <c r="K25" i="9" s="1"/>
  <c r="D25" i="9"/>
  <c r="H24" i="9"/>
  <c r="L24" i="9" s="1"/>
  <c r="G24" i="9"/>
  <c r="K24" i="9" s="1"/>
  <c r="D24" i="9"/>
  <c r="H23" i="9"/>
  <c r="L23" i="9" s="1"/>
  <c r="G23" i="9"/>
  <c r="K23" i="9" s="1"/>
  <c r="D23" i="9"/>
  <c r="H22" i="9"/>
  <c r="L22" i="9" s="1"/>
  <c r="G22" i="9"/>
  <c r="K22" i="9" s="1"/>
  <c r="M22" i="9" s="1"/>
  <c r="D22" i="9"/>
  <c r="H21" i="9"/>
  <c r="L21" i="9" s="1"/>
  <c r="G21" i="9"/>
  <c r="K21" i="9" s="1"/>
  <c r="D21" i="9"/>
  <c r="H20" i="9"/>
  <c r="L20" i="9" s="1"/>
  <c r="G20" i="9"/>
  <c r="K20" i="9" s="1"/>
  <c r="D20" i="9"/>
  <c r="F19" i="9"/>
  <c r="L19" i="9" s="1"/>
  <c r="E19" i="9"/>
  <c r="K19" i="9" s="1"/>
  <c r="D19" i="9"/>
  <c r="F18" i="9"/>
  <c r="L18" i="9" s="1"/>
  <c r="E18" i="9"/>
  <c r="K18" i="9" s="1"/>
  <c r="D18" i="9"/>
  <c r="F17" i="9"/>
  <c r="L17" i="9" s="1"/>
  <c r="L46" i="9" s="1"/>
  <c r="E17" i="9"/>
  <c r="K17" i="9" s="1"/>
  <c r="D17" i="9"/>
  <c r="F16" i="9"/>
  <c r="L16" i="9" s="1"/>
  <c r="E16" i="9"/>
  <c r="K16" i="9" s="1"/>
  <c r="M16" i="9" s="1"/>
  <c r="D16" i="9"/>
  <c r="F15" i="9"/>
  <c r="L15" i="9" s="1"/>
  <c r="P16" i="9" s="1"/>
  <c r="E15" i="9"/>
  <c r="K15" i="9" s="1"/>
  <c r="D15" i="9"/>
  <c r="F14" i="9"/>
  <c r="L14" i="9" s="1"/>
  <c r="E14" i="9"/>
  <c r="K14" i="9" s="1"/>
  <c r="M14" i="9" s="1"/>
  <c r="D14" i="9"/>
  <c r="F13" i="9"/>
  <c r="L13" i="9" s="1"/>
  <c r="E13" i="9"/>
  <c r="K13" i="9" s="1"/>
  <c r="D13" i="9"/>
  <c r="F12" i="9"/>
  <c r="L12" i="9" s="1"/>
  <c r="E12" i="9"/>
  <c r="K12" i="9" s="1"/>
  <c r="D12" i="9"/>
  <c r="F11" i="9"/>
  <c r="L11" i="9" s="1"/>
  <c r="E11" i="9"/>
  <c r="K11" i="9" s="1"/>
  <c r="D11" i="9"/>
  <c r="F10" i="9"/>
  <c r="L10" i="9" s="1"/>
  <c r="E10" i="9"/>
  <c r="K10" i="9" s="1"/>
  <c r="M10" i="9" s="1"/>
  <c r="D10" i="9"/>
  <c r="F9" i="9"/>
  <c r="L9" i="9" s="1"/>
  <c r="E9" i="9"/>
  <c r="K9" i="9" s="1"/>
  <c r="D9" i="9"/>
  <c r="F8" i="9"/>
  <c r="L8" i="9" s="1"/>
  <c r="E8" i="9"/>
  <c r="K8" i="9" s="1"/>
  <c r="D8" i="9"/>
  <c r="E16" i="7"/>
  <c r="E15" i="7"/>
  <c r="E14" i="7"/>
  <c r="H14" i="7" s="1"/>
  <c r="E13" i="7"/>
  <c r="E12" i="7"/>
  <c r="T7" i="6"/>
  <c r="W7" i="6" s="1"/>
  <c r="E40" i="4"/>
  <c r="D39" i="7"/>
  <c r="E4" i="7"/>
  <c r="E5" i="7"/>
  <c r="F5" i="7" s="1"/>
  <c r="E6" i="7"/>
  <c r="E7" i="7"/>
  <c r="F7" i="7" s="1"/>
  <c r="E29" i="7"/>
  <c r="E30" i="7"/>
  <c r="J30" i="7" s="1"/>
  <c r="E31" i="7"/>
  <c r="H31" i="7" s="1"/>
  <c r="I39" i="7"/>
  <c r="G40" i="7"/>
  <c r="G39" i="7"/>
  <c r="J16" i="7"/>
  <c r="H16" i="7"/>
  <c r="F16" i="7"/>
  <c r="E36" i="7"/>
  <c r="J36" i="7" s="1"/>
  <c r="E35" i="7"/>
  <c r="H35" i="7" s="1"/>
  <c r="E34" i="7"/>
  <c r="E33" i="7"/>
  <c r="H33" i="7" s="1"/>
  <c r="E32" i="7"/>
  <c r="J32" i="7" s="1"/>
  <c r="E27" i="7"/>
  <c r="H27" i="7" s="1"/>
  <c r="E26" i="7"/>
  <c r="H26" i="7" s="1"/>
  <c r="E25" i="7"/>
  <c r="E24" i="7"/>
  <c r="F24" i="7" s="1"/>
  <c r="E23" i="7"/>
  <c r="E22" i="7"/>
  <c r="E21" i="7"/>
  <c r="H21" i="7" s="1"/>
  <c r="E20" i="7"/>
  <c r="F20" i="7" s="1"/>
  <c r="E19" i="7"/>
  <c r="H19" i="7" s="1"/>
  <c r="E18" i="7"/>
  <c r="E17" i="7"/>
  <c r="H17" i="7" s="1"/>
  <c r="E10" i="7"/>
  <c r="E9" i="7"/>
  <c r="F9" i="7" s="1"/>
  <c r="E8" i="7"/>
  <c r="T10" i="6"/>
  <c r="Y10" i="6" s="1"/>
  <c r="T9" i="6"/>
  <c r="W9" i="6" s="1"/>
  <c r="T6" i="6"/>
  <c r="U6" i="6" s="1"/>
  <c r="Q10" i="6"/>
  <c r="L8" i="6"/>
  <c r="O8" i="6" s="1"/>
  <c r="L6" i="6"/>
  <c r="L5" i="6"/>
  <c r="O5" i="6" s="1"/>
  <c r="D10" i="6"/>
  <c r="G10" i="6" s="1"/>
  <c r="D9" i="6"/>
  <c r="I9" i="6" s="1"/>
  <c r="D8" i="6"/>
  <c r="I8" i="6" s="1"/>
  <c r="D6" i="6"/>
  <c r="I6" i="6" s="1"/>
  <c r="D5" i="6"/>
  <c r="G5" i="6" s="1"/>
  <c r="H40" i="4"/>
  <c r="F4" i="7"/>
  <c r="H4" i="7"/>
  <c r="J4" i="7"/>
  <c r="F6" i="7"/>
  <c r="H6" i="7"/>
  <c r="J6" i="7"/>
  <c r="H7" i="7"/>
  <c r="J7" i="7"/>
  <c r="F8" i="7"/>
  <c r="H8" i="7"/>
  <c r="J8" i="7"/>
  <c r="H9" i="7"/>
  <c r="F10" i="7"/>
  <c r="H10" i="7"/>
  <c r="J10" i="7"/>
  <c r="D11" i="7"/>
  <c r="E11" i="7"/>
  <c r="G11" i="7"/>
  <c r="I11" i="7"/>
  <c r="J11" i="7" s="1"/>
  <c r="F12" i="7"/>
  <c r="H12" i="7"/>
  <c r="J12" i="7"/>
  <c r="F13" i="7"/>
  <c r="H13" i="7"/>
  <c r="J13" i="7"/>
  <c r="F14" i="7"/>
  <c r="F15" i="7"/>
  <c r="H15" i="7"/>
  <c r="J15" i="7"/>
  <c r="J17" i="7"/>
  <c r="F18" i="7"/>
  <c r="H18" i="7"/>
  <c r="J18" i="7"/>
  <c r="F19" i="7"/>
  <c r="J19" i="7"/>
  <c r="H20" i="7"/>
  <c r="J20" i="7"/>
  <c r="J21" i="7"/>
  <c r="F22" i="7"/>
  <c r="H22" i="7"/>
  <c r="J22" i="7"/>
  <c r="F23" i="7"/>
  <c r="H23" i="7"/>
  <c r="J23" i="7"/>
  <c r="H24" i="7"/>
  <c r="J24" i="7"/>
  <c r="J25" i="7"/>
  <c r="D28" i="7"/>
  <c r="G28" i="7"/>
  <c r="I28" i="7"/>
  <c r="F29" i="7"/>
  <c r="H29" i="7"/>
  <c r="J29" i="7"/>
  <c r="H30" i="7"/>
  <c r="F31" i="7"/>
  <c r="J31" i="7"/>
  <c r="F32" i="7"/>
  <c r="H32" i="7"/>
  <c r="F33" i="7"/>
  <c r="F34" i="7"/>
  <c r="H34" i="7"/>
  <c r="J34" i="7"/>
  <c r="F35" i="7"/>
  <c r="J35" i="7"/>
  <c r="F36" i="7"/>
  <c r="H36" i="7"/>
  <c r="D37" i="7"/>
  <c r="G37" i="7"/>
  <c r="I37" i="7"/>
  <c r="D40" i="7"/>
  <c r="I40" i="7"/>
  <c r="D41" i="7"/>
  <c r="G41" i="7"/>
  <c r="I41" i="7"/>
  <c r="E5" i="6"/>
  <c r="E6" i="6"/>
  <c r="M6" i="6"/>
  <c r="O6" i="6"/>
  <c r="Q6" i="6"/>
  <c r="E8" i="6"/>
  <c r="U9" i="6"/>
  <c r="E10" i="6"/>
  <c r="M10" i="6"/>
  <c r="C11" i="6"/>
  <c r="F11" i="6"/>
  <c r="H11" i="6"/>
  <c r="K11" i="6"/>
  <c r="N11" i="6"/>
  <c r="P11" i="6"/>
  <c r="S11" i="6"/>
  <c r="V11" i="6"/>
  <c r="X11" i="6"/>
  <c r="G41" i="4"/>
  <c r="H42" i="4"/>
  <c r="G43" i="4"/>
  <c r="M30" i="9" l="1"/>
  <c r="M30" i="4"/>
  <c r="M27" i="4"/>
  <c r="M31" i="4"/>
  <c r="F11" i="7"/>
  <c r="K12" i="4"/>
  <c r="E42" i="4"/>
  <c r="L17" i="4"/>
  <c r="F43" i="4"/>
  <c r="L12" i="4"/>
  <c r="F42" i="4"/>
  <c r="M13" i="4"/>
  <c r="K17" i="4"/>
  <c r="M17" i="4" s="1"/>
  <c r="E43" i="4"/>
  <c r="M35" i="4"/>
  <c r="W10" i="6"/>
  <c r="O10" i="6"/>
  <c r="Y9" i="6"/>
  <c r="M8" i="6"/>
  <c r="Y7" i="6"/>
  <c r="U7" i="6"/>
  <c r="Y6" i="6"/>
  <c r="H12" i="6"/>
  <c r="M5" i="6"/>
  <c r="Q5" i="6"/>
  <c r="M24" i="9"/>
  <c r="M33" i="4"/>
  <c r="P19" i="9"/>
  <c r="M33" i="9"/>
  <c r="P35" i="9"/>
  <c r="M15" i="4"/>
  <c r="I10" i="6"/>
  <c r="G9" i="6"/>
  <c r="G8" i="6"/>
  <c r="G6" i="6"/>
  <c r="I5" i="6"/>
  <c r="M19" i="4"/>
  <c r="M37" i="4"/>
  <c r="G40" i="4"/>
  <c r="K44" i="9"/>
  <c r="K39" i="9"/>
  <c r="K41" i="9"/>
  <c r="M8" i="9"/>
  <c r="K45" i="9"/>
  <c r="M12" i="9"/>
  <c r="M18" i="9"/>
  <c r="O19" i="9"/>
  <c r="K42" i="9"/>
  <c r="M20" i="9"/>
  <c r="M32" i="9"/>
  <c r="O35" i="9"/>
  <c r="M34" i="9"/>
  <c r="L41" i="9"/>
  <c r="L44" i="9"/>
  <c r="L39" i="9"/>
  <c r="M9" i="9"/>
  <c r="M11" i="9"/>
  <c r="L45" i="9"/>
  <c r="P14" i="9"/>
  <c r="M13" i="9"/>
  <c r="M15" i="9"/>
  <c r="K46" i="9"/>
  <c r="M17" i="9"/>
  <c r="M19" i="9"/>
  <c r="L42" i="9"/>
  <c r="M21" i="9"/>
  <c r="M23" i="9"/>
  <c r="M25" i="9"/>
  <c r="P28" i="9"/>
  <c r="M27" i="9"/>
  <c r="M29" i="9"/>
  <c r="O30" i="9"/>
  <c r="O33" i="9"/>
  <c r="K43" i="9"/>
  <c r="M31" i="9"/>
  <c r="M35" i="9"/>
  <c r="M37" i="9"/>
  <c r="O38" i="9"/>
  <c r="C12" i="6"/>
  <c r="I40" i="4"/>
  <c r="K40" i="4" s="1"/>
  <c r="J40" i="4"/>
  <c r="I43" i="4"/>
  <c r="J43" i="4"/>
  <c r="W6" i="6"/>
  <c r="J26" i="7"/>
  <c r="D38" i="7"/>
  <c r="H11" i="7"/>
  <c r="E41" i="7"/>
  <c r="J41" i="7" s="1"/>
  <c r="P11" i="9"/>
  <c r="P25" i="9"/>
  <c r="F26" i="7"/>
  <c r="O11" i="9"/>
  <c r="O14" i="9"/>
  <c r="O22" i="9"/>
  <c r="P22" i="9"/>
  <c r="O36" i="9"/>
  <c r="O17" i="9"/>
  <c r="O28" i="9"/>
  <c r="O16" i="9"/>
  <c r="O25" i="9"/>
  <c r="P17" i="9"/>
  <c r="I42" i="4"/>
  <c r="H41" i="4"/>
  <c r="E41" i="4"/>
  <c r="K41" i="4" s="1"/>
  <c r="L11" i="6"/>
  <c r="M11" i="6" s="1"/>
  <c r="F25" i="7"/>
  <c r="F21" i="7"/>
  <c r="J14" i="7"/>
  <c r="H5" i="7"/>
  <c r="F40" i="4"/>
  <c r="L40" i="4" s="1"/>
  <c r="E39" i="7"/>
  <c r="P30" i="9"/>
  <c r="P38" i="9"/>
  <c r="I38" i="7"/>
  <c r="P33" i="9"/>
  <c r="H43" i="4"/>
  <c r="L43" i="4" s="1"/>
  <c r="L39" i="4"/>
  <c r="J42" i="4"/>
  <c r="F12" i="6"/>
  <c r="Q8" i="6"/>
  <c r="G38" i="7"/>
  <c r="J33" i="7"/>
  <c r="E28" i="7"/>
  <c r="F17" i="7"/>
  <c r="G42" i="4"/>
  <c r="F41" i="4"/>
  <c r="D11" i="6"/>
  <c r="G11" i="6" s="1"/>
  <c r="U10" i="6"/>
  <c r="E9" i="6"/>
  <c r="E40" i="7"/>
  <c r="J40" i="7" s="1"/>
  <c r="F30" i="7"/>
  <c r="H25" i="7"/>
  <c r="J9" i="7"/>
  <c r="J5" i="7"/>
  <c r="F27" i="7"/>
  <c r="J27" i="7"/>
  <c r="T11" i="6"/>
  <c r="E37" i="7"/>
  <c r="M12" i="4" l="1"/>
  <c r="K43" i="4"/>
  <c r="M43" i="4" s="1"/>
  <c r="H41" i="7"/>
  <c r="F41" i="7"/>
  <c r="M43" i="9"/>
  <c r="M46" i="9"/>
  <c r="M42" i="9"/>
  <c r="M45" i="9"/>
  <c r="M44" i="9"/>
  <c r="M39" i="9"/>
  <c r="M41" i="9"/>
  <c r="M40" i="4"/>
  <c r="F39" i="7"/>
  <c r="H39" i="7"/>
  <c r="F28" i="7"/>
  <c r="E38" i="7"/>
  <c r="F38" i="7" s="1"/>
  <c r="Q11" i="6"/>
  <c r="L42" i="4"/>
  <c r="H28" i="7"/>
  <c r="M39" i="4"/>
  <c r="U11" i="6"/>
  <c r="W11" i="6"/>
  <c r="I11" i="6"/>
  <c r="D12" i="6"/>
  <c r="G12" i="6" s="1"/>
  <c r="E11" i="6"/>
  <c r="F37" i="7"/>
  <c r="H37" i="7"/>
  <c r="J37" i="7"/>
  <c r="H40" i="7"/>
  <c r="F40" i="7"/>
  <c r="H38" i="7"/>
  <c r="J39" i="7"/>
  <c r="K39" i="4"/>
  <c r="O11" i="6"/>
  <c r="L41" i="4"/>
  <c r="M41" i="4" s="1"/>
  <c r="K42" i="4"/>
  <c r="J28" i="7"/>
  <c r="Y11" i="6"/>
  <c r="M42" i="4" l="1"/>
  <c r="J38" i="7"/>
  <c r="E12" i="6"/>
  <c r="I12" i="6"/>
</calcChain>
</file>

<file path=xl/sharedStrings.xml><?xml version="1.0" encoding="utf-8"?>
<sst xmlns="http://schemas.openxmlformats.org/spreadsheetml/2006/main" count="452" uniqueCount="132">
  <si>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</si>
  <si>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</si>
  <si>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</si>
  <si>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</si>
  <si>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</si>
  <si>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</si>
  <si>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</si>
  <si>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</si>
  <si>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</si>
  <si>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</si>
  <si>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</si>
  <si>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Γ γεν</t>
  </si>
  <si>
    <t>Β γεν</t>
  </si>
  <si>
    <t>Βιολογία</t>
  </si>
  <si>
    <t>Μάθημα</t>
  </si>
  <si>
    <t>Με επίδειξη</t>
  </si>
  <si>
    <t>Β κατ</t>
  </si>
  <si>
    <t>Γ κατ</t>
  </si>
  <si>
    <t xml:space="preserve">Μικροσκοπική παρατήρηση πυρήνων μετά από ειδική χρώση (2)  </t>
  </si>
  <si>
    <t>Β επιλ</t>
  </si>
  <si>
    <t>Άθροισμα τμημάτων ανά τάξη</t>
  </si>
  <si>
    <t>Παρατήρηση συνεχών - γραμμικών φασμάτων (1)</t>
  </si>
  <si>
    <t>ΓΕΝΙΚΟ ΣΥΝΟΛΟ</t>
  </si>
  <si>
    <t>Συνολικός αριθμός εργαστηριακών δραστηριοτήτων σε όλα τα τμήματα</t>
  </si>
  <si>
    <t>Άθροισμα τμημάτων ανά τάξη όλων των Λυκείων</t>
  </si>
  <si>
    <t>Συνολικός αριθμός εργαστηριακών δραστηριοτήτων σε όλα τα Λύκεια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</si>
  <si>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</si>
  <si>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</si>
  <si>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</si>
  <si>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</si>
  <si>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</si>
  <si>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</si>
  <si>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</si>
  <si>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Β</t>
  </si>
  <si>
    <t>ΓΕΝΙΚΟ ΣΥΝΟΛΟ 1 (υποχρεωτικές)</t>
  </si>
  <si>
    <t>ΕΠΙΜΕΡΟΥΣ ΣΥΝΟΛΑ (για τις υποχρεωτικές)</t>
  </si>
  <si>
    <t>Τίτλος 
Εργαστηριακής Δραστηριότητας</t>
  </si>
  <si>
    <t xml:space="preserve">  Μάθημα</t>
  </si>
  <si>
    <t>Αριθμός τμημάτων / τάξη όλων των Εν. Λύκειων</t>
  </si>
  <si>
    <t>Αριθμός τμημάτων που πραγματοποίησαν την εργαστ. δραστηριότητα</t>
  </si>
  <si>
    <t>Ποσοστό επίτευξης στόχου</t>
  </si>
  <si>
    <t>Μετωπικά                        (Αριθμός δραστηριοτήτων        &amp; ποσοστό επί των πραγματοποιηθεισών)</t>
  </si>
  <si>
    <t>Με Επίδειξη                        (Αριθμός δραστηριοτήτων        &amp; ποσοστό επί των πραγματοποιηθεισών)</t>
  </si>
  <si>
    <t>Σύνολο - Α' Λυκείου</t>
  </si>
  <si>
    <t>Φ. Γεν. Π.</t>
  </si>
  <si>
    <t>B</t>
  </si>
  <si>
    <t>Φ. Κατ.</t>
  </si>
  <si>
    <t>Χημεία Γεν. Π.</t>
  </si>
  <si>
    <t>Χημεία Κατ.</t>
  </si>
  <si>
    <t>Βιολογία Γεν. Π.</t>
  </si>
  <si>
    <t>Βιολογία Επιλ.</t>
  </si>
  <si>
    <t>Σύνολο - Β' Λυκείου</t>
  </si>
  <si>
    <t>Φυσική Γεν. Π.</t>
  </si>
  <si>
    <t>Γ</t>
  </si>
  <si>
    <t>Φυσική Κατ.</t>
  </si>
  <si>
    <t>Βιολογία Κατ.</t>
  </si>
  <si>
    <t>Σύνολο - Γ' Λυκείου</t>
  </si>
  <si>
    <t>Γενικό Σύνολο</t>
  </si>
  <si>
    <t>Σύνολο για Φυσική</t>
  </si>
  <si>
    <t>Σύνολο για Χημεία</t>
  </si>
  <si>
    <t>Σύνολο για Βιολογία</t>
  </si>
  <si>
    <t xml:space="preserve">Άθροισμα τμημάτων ανά τάξη
</t>
  </si>
  <si>
    <t>Σύνολο εργαστηριακών δραστηριοτήτων που πραγματοποιήθηκαν σε όλα τα τμήματα</t>
  </si>
  <si>
    <t>Μετωπικά                                               (Αριθμός δραστηριοτήτων                                    &amp; ποσοστό επί των πραγματοποιηθεισών)</t>
  </si>
  <si>
    <t>Με Επίδειξη                                               (Αριθμός δραστηριοτήτων                                    &amp; ποσοστό επί των πραγματοποιηθεισών)</t>
  </si>
  <si>
    <t>Συνολικά      ανά μάθημα</t>
  </si>
  <si>
    <t>Α' Λυκείου</t>
  </si>
  <si>
    <t>Μελέτη ευθύγραμμης ομαλά επιταχυνόμενης κίνησης (2α)</t>
  </si>
  <si>
    <t>Εύρεση pH διαλυμάτων με χρήση δεικτών, πεχαμετρικού χάρτου,  πεχάμετρου και του αισθητήρα pH του Multilog (όπου υπάρχει)  (5)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</si>
  <si>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</si>
  <si>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</si>
  <si>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>Μελέτη της χαρακτηριστικής καμπύλης ηλεκτρικής πηγής και ωμικού καταναλωτή (3)</t>
  </si>
  <si>
    <t>Οξείδωση της αιθανόλης (1,β)</t>
  </si>
  <si>
    <t>Υπολογισμός θερμότητας αντίδρασης (1)</t>
  </si>
  <si>
    <t>Μικροσκοπική παρατήρηση στομάτων φύλλων, καταφρακτικών κυττάρων και  χλωροπλαστών (4)</t>
  </si>
  <si>
    <t>Μικροσκοπική παρατήρηση μόνιμου παρασκευάσματος αίματος (4)</t>
  </si>
  <si>
    <t>Προσδιορισμός της ροπής αδράνειας κυλίνδρου που κυλίεται σε πλάγιο επίπεδο (4)</t>
  </si>
  <si>
    <t>Απλή αρμονική ταλάντωση με τη χρήση του Μultilog (όπου υπάρχει)</t>
  </si>
  <si>
    <t>Παρασκευή και ιδιότητες ρυθμιστικών διαλυμάτων (1)</t>
  </si>
  <si>
    <t>(Τμήματα x... =) Προβλεπόμενες να γίνουν εργαστηριακές δραστηριότητες</t>
  </si>
  <si>
    <t>Β' Λυκείου Γεν. Παιδείας</t>
  </si>
  <si>
    <t>Β' Λυκείου Κατεύθυνσης</t>
  </si>
  <si>
    <t>Γ' Λυκείου Γεν. Παιδείας</t>
  </si>
  <si>
    <t>Γ' Λυκείου Κατεύθυνσης</t>
  </si>
  <si>
    <t>2005-06</t>
  </si>
  <si>
    <t>Β' Λυκείου</t>
  </si>
  <si>
    <t>Γ' Λυκείου</t>
  </si>
  <si>
    <t>2006-07</t>
  </si>
  <si>
    <t>Όλα τα μαθήματα</t>
  </si>
  <si>
    <t xml:space="preserve">Τριβή ολίσθησης σε κεκλιμένο επίπεδο  με τη χρήση του Μultilog  ή την κλασική  μέθοδο (7 )     </t>
  </si>
  <si>
    <t xml:space="preserve">Γνωριμία με τον παλμογράφο- Πειρ. 1 : Επίδειξη φαινομένου επαγωγής (6.1).  Φαινόμενο επαγωγής με τη χρήση του Μultilog  ή την κλασική  μέθοδο </t>
  </si>
  <si>
    <t>2007-08</t>
  </si>
  <si>
    <r>
      <t xml:space="preserve">Γεν. σύνολο </t>
    </r>
    <r>
      <rPr>
        <sz val="10"/>
        <rFont val="Arial"/>
        <family val="2"/>
        <charset val="161"/>
      </rPr>
      <t>(... μαθήματα</t>
    </r>
    <r>
      <rPr>
        <b/>
        <sz val="10"/>
        <rFont val="Arial"/>
        <family val="2"/>
        <charset val="161"/>
      </rPr>
      <t>)</t>
    </r>
  </si>
  <si>
    <t>Μέτρηση μήκους, χρόνου, μάζας και δύναμης ( 1)</t>
  </si>
  <si>
    <t xml:space="preserve">Μελέτη και έλεγχος της διατήρησης της μηχανικής ενέργειας στην ελεύθερη πτώση σώματος (9)
</t>
  </si>
  <si>
    <t>Ενεργειακή μελέτη των στοιχείων απλού ηλεκτρικού κυκλώματος DC με πηγή, ωμικό  καταναλωτή και κινητήρα (2)</t>
  </si>
  <si>
    <t>Προσδιορισμός της έντασης της βαρύτητας με την βοήθεια του απλού εκκρεμούς (5)</t>
  </si>
  <si>
    <t>Πειραματική επιβεβαίωση του γενικού νόμου των ιδανικών αερίων (1)</t>
  </si>
  <si>
    <t xml:space="preserve">Όξινος χαρακτήρας των καρβοξυλικών οξέων (3) </t>
  </si>
  <si>
    <t xml:space="preserve">Παρασκευή σάπωνα (6) </t>
  </si>
  <si>
    <t>Ταχύτητα αντίδρασης και παράγοντες που την επηρεάζουν  (2)</t>
  </si>
  <si>
    <t>Αντιδράσεις οξειδοαναγωγής (5)</t>
  </si>
  <si>
    <t>Υπολογισμός της περιεκτικότητας του ξιδιού σε οξικό οξύ με τη χρήση του Multilog ή  την κλασική μέθοδο (2)</t>
  </si>
  <si>
    <t>Μετουσίωση των πρωτεϊνών (7) και Δράση των ενζύμων (11)</t>
  </si>
  <si>
    <t>Μικροσκοπική παρατήρηση μόνιμου παρασκευάσματος τομής ωοθήκης και όρχεως  (8)</t>
  </si>
  <si>
    <t>Μικροσκοπική παρατήρηση βακτηρίων σε καλλιέργεια ή σε μόνιμο παρασκεύασμα (1)</t>
  </si>
  <si>
    <t>Απομόνωση νουκλεϊκών οξέων (DNA από φυτικά κύτταρα) (1)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</si>
  <si>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</si>
  <si>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2008-09</t>
  </si>
  <si>
    <t>Επίδειξη</t>
  </si>
  <si>
    <t>2009-10</t>
  </si>
  <si>
    <t>Β' Λυκείου Επιλογής</t>
  </si>
  <si>
    <t>2010-11</t>
  </si>
  <si>
    <t xml:space="preserve">Αναλυτική Κατάσταση Εργαστηριακών Δραστηριοτήτων για το σχ. έτος 2010-11  </t>
  </si>
  <si>
    <r>
      <t xml:space="preserve">ΕΚΦΕ: </t>
    </r>
    <r>
      <rPr>
        <b/>
        <sz val="16"/>
        <color theme="3" tint="-0.499984740745262"/>
        <rFont val="Arial"/>
        <family val="2"/>
        <charset val="161"/>
      </rPr>
      <t>ΚΑΡΔΙΤΣΑΣ</t>
    </r>
  </si>
  <si>
    <r>
      <t xml:space="preserve">Σύνολο Γενικών Λυκείων: </t>
    </r>
    <r>
      <rPr>
        <b/>
        <sz val="16"/>
        <color theme="3" tint="-0.499984740745262"/>
        <rFont val="Arial"/>
        <family val="2"/>
        <charset val="161"/>
      </rPr>
      <t>18 (11 ΓΕΛ + 7 Λυκειακές Τάξεις)</t>
    </r>
  </si>
  <si>
    <t>Σε εφαρμογή του εγγράφου με αρ. πρωτ. 66951 /Γ7/10-06-2010 με θέμα: &lt;Διαδικασία ορισμού των Υπευθύνων Σχολικών Εργαστηρίων Φυσικών Επιστημών (ΥΣΕΦΕ) &gt;</t>
  </si>
  <si>
    <r>
      <t>ΣΥΝΟΛΟ  ΕΡΓΑΣΤΗΡΙΑΚΩΝ ΑΣΚΗΣΕΩΝ ΓΕΝΙΚΩΝ ΛΥΚΕΙΩΝ 2010-2011</t>
    </r>
    <r>
      <rPr>
        <sz val="10"/>
        <rFont val="Arial"/>
        <family val="2"/>
        <charset val="161"/>
      </rPr>
      <t xml:space="preserve">    </t>
    </r>
  </si>
  <si>
    <t>ΣΥΝΟΛΟ ΥΠΟΧΡΕΩΤΙΚΩΝ ΕΡΓΑΣΤΗΡΙΑΚΩΝ ΑΣΚΗΣΕΩΝ ΓΕΝΙΚΩΝ ΛΥΚΕΙΩΝ 2010-2011</t>
  </si>
  <si>
    <r>
      <t>ΕΚΦΕ:</t>
    </r>
    <r>
      <rPr>
        <b/>
        <sz val="16"/>
        <color theme="3" tint="-0.499984740745262"/>
        <rFont val="Arial"/>
        <family val="2"/>
        <charset val="161"/>
      </rPr>
      <t xml:space="preserve"> Π.Ε. Καρδίτσας</t>
    </r>
  </si>
  <si>
    <r>
      <t>ΕΚΦΕ:</t>
    </r>
    <r>
      <rPr>
        <b/>
        <sz val="16"/>
        <rFont val="Arial"/>
        <family val="2"/>
        <charset val="161"/>
      </rPr>
      <t xml:space="preserve"> Π</t>
    </r>
    <r>
      <rPr>
        <b/>
        <sz val="16"/>
        <color theme="3" tint="-0.499984740745262"/>
        <rFont val="Arial"/>
        <family val="2"/>
        <charset val="161"/>
      </rPr>
      <t>.Ε Καρδίτσας</t>
    </r>
  </si>
  <si>
    <t>Σε εφαρμογή του εγγράφου με αρ. πρωτ. 66951 /Γ7/10-06-2010 με θέμα:&lt;Διαδικασία ορισμού των Υπευθύνων Σχολικών Εργαστηρίων Φυσικών Επιστημών (ΥΣΕΦΕ) &gt;</t>
  </si>
  <si>
    <r>
      <t xml:space="preserve">ΕΚΦΕ: </t>
    </r>
    <r>
      <rPr>
        <b/>
        <sz val="16"/>
        <color theme="3"/>
        <rFont val="Arial"/>
        <family val="2"/>
        <charset val="161"/>
      </rPr>
      <t>Καρδίτσας</t>
    </r>
  </si>
  <si>
    <r>
      <t xml:space="preserve">Σύνολο Γενικών Λυκείων: </t>
    </r>
    <r>
      <rPr>
        <b/>
        <sz val="16"/>
        <color theme="3"/>
        <rFont val="Arial"/>
        <family val="2"/>
        <charset val="161"/>
      </rPr>
      <t>18  [ = 11 ΓΕΛ + 7 ΛΤ ]</t>
    </r>
  </si>
  <si>
    <t xml:space="preserve">ΑΝΑΛΥΤΙΚΟΣ ΠΙΝΑΚΑΣ ΓΕΝΙΚΩΝ ΛΥΚΕΙΩΝ </t>
  </si>
  <si>
    <t>ΒΧ</t>
  </si>
  <si>
    <t>ΒΦ</t>
  </si>
  <si>
    <t>ΒΒ</t>
  </si>
  <si>
    <t>ΓΦ</t>
  </si>
  <si>
    <t>ΓΧ</t>
  </si>
  <si>
    <t>ΓΒ</t>
  </si>
  <si>
    <t>ΣΥΓΚΕΝΤΡΩΤΙΚΟΣ ΠΙΝΑΚΑΣ ΓΕΝΙΚΩΝ ΛΥΚΕΙΩΝ (να αποσταλεί στο Γραφείο Εργαστηρίων)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</si>
</sst>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6"/>
      <color indexed="10"/>
      <name val="Arial"/>
      <family val="2"/>
      <charset val="161"/>
    </font>
    <font>
      <b/>
      <sz val="16"/>
      <color indexed="12"/>
      <name val="Arial"/>
      <family val="2"/>
      <charset val="161"/>
    </font>
    <font>
      <b/>
      <sz val="12"/>
      <color indexed="18"/>
      <name val="Arial"/>
      <family val="2"/>
      <charset val="161"/>
    </font>
    <font>
      <sz val="9"/>
      <name val="Arial"/>
      <family val="2"/>
      <charset val="161"/>
    </font>
    <font>
      <sz val="10"/>
      <color indexed="12"/>
      <name val="Arial Greek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u/>
      <sz val="16"/>
      <name val="Arial"/>
      <family val="2"/>
      <charset val="161"/>
    </font>
    <font>
      <b/>
      <sz val="16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u/>
      <sz val="10"/>
      <name val="Arial"/>
      <family val="2"/>
      <charset val="161"/>
    </font>
    <font>
      <b/>
      <sz val="16"/>
      <color indexed="17"/>
      <name val="Arial"/>
      <family val="2"/>
      <charset val="161"/>
    </font>
    <font>
      <sz val="10"/>
      <color indexed="17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color indexed="12"/>
      <name val="Arial Greek"/>
      <family val="2"/>
      <charset val="161"/>
    </font>
    <font>
      <sz val="10"/>
      <color indexed="12"/>
      <name val="Arial"/>
      <family val="2"/>
      <charset val="161"/>
    </font>
    <font>
      <b/>
      <sz val="14"/>
      <name val="Arial Greek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1"/>
      <name val="Arial"/>
      <family val="2"/>
      <charset val="161"/>
    </font>
    <font>
      <sz val="11"/>
      <name val="Arial Greek"/>
      <charset val="161"/>
    </font>
    <font>
      <sz val="12"/>
      <name val="Arial"/>
      <family val="2"/>
      <charset val="161"/>
    </font>
    <font>
      <sz val="12"/>
      <name val="Arial"/>
      <family val="2"/>
      <charset val="161"/>
    </font>
    <font>
      <b/>
      <sz val="10"/>
      <color indexed="18"/>
      <name val="Arial"/>
      <family val="2"/>
      <charset val="161"/>
    </font>
    <font>
      <b/>
      <sz val="10"/>
      <color indexed="12"/>
      <name val="Arial"/>
      <family val="2"/>
      <charset val="161"/>
    </font>
    <font>
      <b/>
      <sz val="14"/>
      <color indexed="12"/>
      <name val="Arial"/>
      <family val="2"/>
      <charset val="161"/>
    </font>
    <font>
      <b/>
      <sz val="9"/>
      <color indexed="18"/>
      <name val="Arial"/>
      <family val="2"/>
      <charset val="161"/>
    </font>
    <font>
      <sz val="10"/>
      <color indexed="55"/>
      <name val="Arial"/>
      <family val="2"/>
      <charset val="161"/>
    </font>
    <font>
      <sz val="10"/>
      <color indexed="55"/>
      <name val="Arial Greek"/>
      <family val="2"/>
      <charset val="161"/>
    </font>
    <font>
      <b/>
      <sz val="16"/>
      <color theme="3" tint="-0.499984740745262"/>
      <name val="Arial"/>
      <family val="2"/>
      <charset val="161"/>
    </font>
    <font>
      <sz val="9"/>
      <name val="Arial"/>
      <family val="2"/>
      <charset val="161"/>
    </font>
    <font>
      <sz val="11"/>
      <name val="Arial"/>
      <family val="2"/>
      <charset val="161"/>
    </font>
    <font>
      <b/>
      <sz val="16"/>
      <color theme="3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24C62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/>
    <xf numFmtId="0" fontId="13" fillId="0" borderId="1" xfId="0" applyFont="1" applyBorder="1" applyAlignment="1">
      <alignment horizontal="left" vertical="justify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/>
    <xf numFmtId="0" fontId="9" fillId="0" borderId="1" xfId="0" applyFont="1" applyBorder="1"/>
    <xf numFmtId="0" fontId="22" fillId="0" borderId="1" xfId="0" applyFont="1" applyBorder="1" applyAlignment="1">
      <alignment horizontal="center"/>
    </xf>
    <xf numFmtId="0" fontId="23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textRotation="90"/>
      <protection locked="0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textRotation="90" wrapText="1"/>
      <protection locked="0"/>
    </xf>
    <xf numFmtId="0" fontId="4" fillId="7" borderId="1" xfId="0" applyFont="1" applyFill="1" applyBorder="1" applyAlignment="1" applyProtection="1">
      <alignment horizontal="center" vertical="center" textRotation="90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8" fillId="9" borderId="1" xfId="0" applyFont="1" applyFill="1" applyBorder="1" applyAlignment="1" applyProtection="1">
      <alignment vertical="center" wrapText="1"/>
      <protection locked="0"/>
    </xf>
    <xf numFmtId="0" fontId="28" fillId="9" borderId="1" xfId="0" applyFont="1" applyFill="1" applyBorder="1" applyAlignment="1" applyProtection="1">
      <alignment horizontal="center" vertical="center"/>
      <protection locked="0"/>
    </xf>
    <xf numFmtId="0" fontId="28" fillId="9" borderId="1" xfId="0" applyFont="1" applyFill="1" applyBorder="1" applyAlignment="1">
      <alignment vertical="center"/>
    </xf>
    <xf numFmtId="0" fontId="28" fillId="9" borderId="1" xfId="0" applyFont="1" applyFill="1" applyBorder="1" applyAlignment="1" applyProtection="1">
      <alignment vertical="center"/>
      <protection locked="0"/>
    </xf>
    <xf numFmtId="0" fontId="28" fillId="10" borderId="1" xfId="0" applyFont="1" applyFill="1" applyBorder="1" applyAlignment="1" applyProtection="1">
      <alignment vertical="center"/>
      <protection locked="0"/>
    </xf>
    <xf numFmtId="0" fontId="28" fillId="10" borderId="1" xfId="0" applyFont="1" applyFill="1" applyBorder="1" applyAlignment="1" applyProtection="1">
      <alignment horizontal="center" vertical="center"/>
      <protection locked="0"/>
    </xf>
    <xf numFmtId="0" fontId="28" fillId="10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 applyProtection="1">
      <alignment horizontal="center" vertical="center" textRotation="90"/>
      <protection locked="0"/>
    </xf>
    <xf numFmtId="0" fontId="30" fillId="9" borderId="1" xfId="0" applyFont="1" applyFill="1" applyBorder="1" applyAlignment="1" applyProtection="1">
      <alignment horizontal="center" vertical="center" textRotation="90" wrapText="1"/>
      <protection locked="0"/>
    </xf>
    <xf numFmtId="0" fontId="30" fillId="10" borderId="1" xfId="0" applyFont="1" applyFill="1" applyBorder="1" applyAlignment="1" applyProtection="1">
      <alignment horizontal="center" vertical="center" textRotation="90"/>
      <protection locked="0"/>
    </xf>
    <xf numFmtId="0" fontId="30" fillId="10" borderId="1" xfId="0" applyFont="1" applyFill="1" applyBorder="1" applyAlignment="1" applyProtection="1">
      <alignment horizontal="center" vertical="center" textRotation="90" wrapText="1"/>
      <protection locked="0"/>
    </xf>
    <xf numFmtId="0" fontId="0" fillId="11" borderId="1" xfId="0" applyFill="1" applyBorder="1"/>
    <xf numFmtId="0" fontId="30" fillId="12" borderId="1" xfId="0" applyFont="1" applyFill="1" applyBorder="1" applyAlignment="1" applyProtection="1">
      <alignment horizontal="center" vertical="center" textRotation="90"/>
      <protection locked="0"/>
    </xf>
    <xf numFmtId="0" fontId="30" fillId="12" borderId="1" xfId="0" applyFont="1" applyFill="1" applyBorder="1" applyAlignment="1" applyProtection="1">
      <alignment horizontal="center" vertical="center" textRotation="90" wrapText="1"/>
      <protection locked="0"/>
    </xf>
    <xf numFmtId="0" fontId="28" fillId="12" borderId="1" xfId="0" applyFont="1" applyFill="1" applyBorder="1" applyAlignment="1">
      <alignment vertical="center"/>
    </xf>
    <xf numFmtId="0" fontId="28" fillId="12" borderId="1" xfId="0" applyFont="1" applyFill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/>
    </xf>
    <xf numFmtId="0" fontId="32" fillId="14" borderId="1" xfId="0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32" fillId="6" borderId="1" xfId="0" applyFont="1" applyFill="1" applyBorder="1" applyAlignment="1">
      <alignment horizontal="center" vertical="center"/>
    </xf>
    <xf numFmtId="0" fontId="31" fillId="15" borderId="4" xfId="0" applyFont="1" applyFill="1" applyBorder="1" applyAlignment="1">
      <alignment horizontal="center" vertical="center"/>
    </xf>
    <xf numFmtId="0" fontId="13" fillId="0" borderId="0" xfId="0" applyFont="1"/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 textRotation="90"/>
      <protection locked="0"/>
    </xf>
    <xf numFmtId="0" fontId="33" fillId="0" borderId="1" xfId="0" applyFont="1" applyFill="1" applyBorder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9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/>
    <xf numFmtId="0" fontId="13" fillId="0" borderId="0" xfId="0" applyFont="1" applyAlignment="1">
      <alignment horizontal="left" indent="6"/>
    </xf>
    <xf numFmtId="0" fontId="13" fillId="0" borderId="0" xfId="0" applyFont="1" applyAlignment="1">
      <alignment horizontal="center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15" borderId="1" xfId="0" applyFont="1" applyFill="1" applyBorder="1" applyAlignment="1" applyProtection="1">
      <alignment horizontal="center" vertical="center"/>
      <protection locked="0"/>
    </xf>
    <xf numFmtId="9" fontId="32" fillId="15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3" fillId="16" borderId="1" xfId="0" applyFont="1" applyFill="1" applyBorder="1" applyAlignment="1" applyProtection="1">
      <alignment horizontal="center" vertical="center"/>
      <protection locked="0"/>
    </xf>
    <xf numFmtId="0" fontId="34" fillId="12" borderId="1" xfId="0" applyFont="1" applyFill="1" applyBorder="1" applyAlignment="1" applyProtection="1">
      <alignment horizontal="center" vertical="center"/>
      <protection locked="0"/>
    </xf>
    <xf numFmtId="0" fontId="18" fillId="12" borderId="6" xfId="0" applyFont="1" applyFill="1" applyBorder="1" applyAlignment="1" applyProtection="1">
      <alignment horizontal="center" vertical="center"/>
      <protection locked="0"/>
    </xf>
    <xf numFmtId="0" fontId="34" fillId="10" borderId="1" xfId="0" applyFont="1" applyFill="1" applyBorder="1" applyAlignment="1" applyProtection="1">
      <alignment horizontal="center" vertical="center"/>
      <protection locked="0"/>
    </xf>
    <xf numFmtId="0" fontId="18" fillId="10" borderId="6" xfId="0" applyFont="1" applyFill="1" applyBorder="1" applyAlignment="1" applyProtection="1">
      <alignment horizontal="center" vertical="center"/>
      <protection locked="0"/>
    </xf>
    <xf numFmtId="0" fontId="18" fillId="10" borderId="1" xfId="0" applyFont="1" applyFill="1" applyBorder="1" applyAlignment="1" applyProtection="1">
      <alignment horizontal="center" vertical="center"/>
      <protection locked="0"/>
    </xf>
    <xf numFmtId="0" fontId="34" fillId="10" borderId="5" xfId="0" applyFont="1" applyFill="1" applyBorder="1" applyAlignment="1" applyProtection="1">
      <alignment horizontal="center" vertical="center"/>
      <protection locked="0"/>
    </xf>
    <xf numFmtId="0" fontId="18" fillId="10" borderId="5" xfId="0" applyFont="1" applyFill="1" applyBorder="1" applyAlignment="1" applyProtection="1">
      <alignment horizontal="center" vertical="center"/>
      <protection locked="0"/>
    </xf>
    <xf numFmtId="0" fontId="34" fillId="14" borderId="1" xfId="0" applyFont="1" applyFill="1" applyBorder="1" applyAlignment="1" applyProtection="1">
      <alignment horizontal="center" vertical="center"/>
      <protection locked="0"/>
    </xf>
    <xf numFmtId="0" fontId="18" fillId="14" borderId="6" xfId="0" applyFont="1" applyFill="1" applyBorder="1" applyAlignment="1" applyProtection="1">
      <alignment horizontal="center" vertical="center"/>
      <protection locked="0"/>
    </xf>
    <xf numFmtId="0" fontId="34" fillId="14" borderId="3" xfId="0" applyFont="1" applyFill="1" applyBorder="1" applyAlignment="1" applyProtection="1">
      <alignment horizontal="center" vertical="center"/>
      <protection locked="0"/>
    </xf>
    <xf numFmtId="0" fontId="18" fillId="14" borderId="3" xfId="0" applyFont="1" applyFill="1" applyBorder="1" applyAlignment="1" applyProtection="1">
      <alignment horizontal="center" vertical="center"/>
      <protection locked="0"/>
    </xf>
    <xf numFmtId="0" fontId="18" fillId="14" borderId="1" xfId="0" applyFont="1" applyFill="1" applyBorder="1" applyAlignment="1" applyProtection="1">
      <alignment horizontal="center" vertical="center"/>
      <protection locked="0"/>
    </xf>
    <xf numFmtId="0" fontId="18" fillId="14" borderId="5" xfId="0" applyFont="1" applyFill="1" applyBorder="1" applyAlignment="1" applyProtection="1">
      <alignment horizontal="center" vertical="center"/>
      <protection locked="0"/>
    </xf>
    <xf numFmtId="0" fontId="33" fillId="14" borderId="1" xfId="0" applyFont="1" applyFill="1" applyBorder="1" applyAlignment="1">
      <alignment horizontal="center" vertical="center" textRotation="90" wrapText="1"/>
    </xf>
    <xf numFmtId="0" fontId="36" fillId="14" borderId="1" xfId="0" applyFont="1" applyFill="1" applyBorder="1" applyAlignment="1">
      <alignment horizontal="center" vertical="center" textRotation="90" wrapText="1"/>
    </xf>
    <xf numFmtId="0" fontId="33" fillId="10" borderId="1" xfId="0" applyFont="1" applyFill="1" applyBorder="1" applyAlignment="1">
      <alignment horizontal="center" vertical="center" textRotation="90" wrapText="1"/>
    </xf>
    <xf numFmtId="0" fontId="36" fillId="10" borderId="1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33" fillId="12" borderId="1" xfId="0" applyFont="1" applyFill="1" applyBorder="1" applyAlignment="1">
      <alignment horizontal="center" vertical="center" textRotation="90" wrapText="1"/>
    </xf>
    <xf numFmtId="0" fontId="36" fillId="12" borderId="1" xfId="0" applyFont="1" applyFill="1" applyBorder="1" applyAlignment="1">
      <alignment horizontal="center" vertical="center" textRotation="90" wrapText="1"/>
    </xf>
    <xf numFmtId="0" fontId="13" fillId="0" borderId="7" xfId="0" applyFont="1" applyBorder="1" applyAlignment="1" applyProtection="1">
      <protection locked="0"/>
    </xf>
    <xf numFmtId="0" fontId="33" fillId="14" borderId="1" xfId="0" applyFont="1" applyFill="1" applyBorder="1" applyAlignment="1">
      <alignment horizontal="justify" vertical="center" textRotation="90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9" fontId="13" fillId="16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16" borderId="1" xfId="0" applyNumberFormat="1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Fill="1" applyBorder="1" applyAlignment="1" applyProtection="1">
      <alignment vertical="center"/>
      <protection locked="0"/>
    </xf>
    <xf numFmtId="0" fontId="32" fillId="15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/>
    </xf>
    <xf numFmtId="9" fontId="19" fillId="17" borderId="1" xfId="0" applyNumberFormat="1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9" fontId="19" fillId="14" borderId="1" xfId="0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9" fontId="19" fillId="10" borderId="1" xfId="0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9" fontId="19" fillId="12" borderId="1" xfId="0" applyNumberFormat="1" applyFont="1" applyFill="1" applyBorder="1" applyAlignment="1">
      <alignment horizontal="center" vertical="center"/>
    </xf>
    <xf numFmtId="0" fontId="32" fillId="11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>
      <alignment horizontal="center" vertical="center"/>
    </xf>
    <xf numFmtId="9" fontId="32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31" fillId="7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0" fillId="11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15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38" fillId="18" borderId="1" xfId="0" applyFont="1" applyFill="1" applyBorder="1" applyAlignment="1" applyProtection="1">
      <alignment horizontal="center" vertical="center" wrapText="1"/>
      <protection locked="0"/>
    </xf>
    <xf numFmtId="0" fontId="10" fillId="18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center" vertical="center"/>
    </xf>
    <xf numFmtId="0" fontId="29" fillId="19" borderId="1" xfId="0" applyFont="1" applyFill="1" applyBorder="1" applyAlignment="1">
      <alignment horizontal="center" vertical="center"/>
    </xf>
    <xf numFmtId="9" fontId="29" fillId="19" borderId="1" xfId="0" applyNumberFormat="1" applyFont="1" applyFill="1" applyBorder="1" applyAlignment="1" applyProtection="1">
      <alignment horizontal="center" vertical="center"/>
      <protection locked="0"/>
    </xf>
    <xf numFmtId="9" fontId="29" fillId="19" borderId="1" xfId="0" applyNumberFormat="1" applyFont="1" applyFill="1" applyBorder="1" applyAlignment="1">
      <alignment horizontal="center" vertical="center"/>
    </xf>
    <xf numFmtId="0" fontId="29" fillId="20" borderId="1" xfId="0" applyFont="1" applyFill="1" applyBorder="1" applyAlignment="1">
      <alignment horizontal="center" vertical="center"/>
    </xf>
    <xf numFmtId="9" fontId="29" fillId="20" borderId="1" xfId="0" applyNumberFormat="1" applyFont="1" applyFill="1" applyBorder="1" applyAlignment="1" applyProtection="1">
      <alignment horizontal="center" vertical="center"/>
      <protection locked="0"/>
    </xf>
    <xf numFmtId="0" fontId="29" fillId="7" borderId="1" xfId="0" applyFont="1" applyFill="1" applyBorder="1" applyAlignment="1">
      <alignment horizontal="center" vertical="center"/>
    </xf>
    <xf numFmtId="9" fontId="29" fillId="7" borderId="1" xfId="0" applyNumberFormat="1" applyFont="1" applyFill="1" applyBorder="1" applyAlignment="1">
      <alignment horizontal="center" vertical="center"/>
    </xf>
    <xf numFmtId="9" fontId="29" fillId="15" borderId="1" xfId="0" applyNumberFormat="1" applyFont="1" applyFill="1" applyBorder="1" applyAlignment="1" applyProtection="1">
      <alignment horizontal="center" vertical="center"/>
      <protection locked="0"/>
    </xf>
    <xf numFmtId="0" fontId="29" fillId="7" borderId="1" xfId="0" applyFont="1" applyFill="1" applyBorder="1"/>
    <xf numFmtId="9" fontId="29" fillId="7" borderId="1" xfId="0" applyNumberFormat="1" applyFont="1" applyFill="1" applyBorder="1" applyAlignment="1" applyProtection="1">
      <alignment horizontal="center" vertical="center"/>
      <protection locked="0"/>
    </xf>
    <xf numFmtId="9" fontId="29" fillId="21" borderId="1" xfId="0" applyNumberFormat="1" applyFont="1" applyFill="1" applyBorder="1" applyAlignment="1">
      <alignment horizontal="center" vertical="center"/>
    </xf>
    <xf numFmtId="9" fontId="29" fillId="22" borderId="1" xfId="0" applyNumberFormat="1" applyFont="1" applyFill="1" applyBorder="1" applyAlignment="1">
      <alignment horizontal="center" vertical="center"/>
    </xf>
    <xf numFmtId="0" fontId="29" fillId="19" borderId="1" xfId="0" applyFont="1" applyFill="1" applyBorder="1"/>
    <xf numFmtId="9" fontId="29" fillId="23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9" fontId="29" fillId="6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9" fontId="29" fillId="0" borderId="1" xfId="0" applyNumberFormat="1" applyFont="1" applyBorder="1" applyAlignment="1">
      <alignment horizontal="center"/>
    </xf>
    <xf numFmtId="0" fontId="0" fillId="23" borderId="1" xfId="0" applyFill="1" applyBorder="1"/>
    <xf numFmtId="0" fontId="6" fillId="0" borderId="7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37" fillId="16" borderId="1" xfId="0" applyFont="1" applyFill="1" applyBorder="1" applyAlignment="1" applyProtection="1">
      <alignment horizontal="center" vertical="center"/>
      <protection locked="0"/>
    </xf>
    <xf numFmtId="9" fontId="37" fillId="16" borderId="1" xfId="0" applyNumberFormat="1" applyFont="1" applyFill="1" applyBorder="1" applyAlignment="1" applyProtection="1">
      <alignment horizontal="center" vertical="center"/>
      <protection locked="0"/>
    </xf>
    <xf numFmtId="9" fontId="29" fillId="6" borderId="1" xfId="0" applyNumberFormat="1" applyFont="1" applyFill="1" applyBorder="1" applyAlignment="1">
      <alignment horizontal="center"/>
    </xf>
    <xf numFmtId="9" fontId="29" fillId="19" borderId="1" xfId="0" applyNumberFormat="1" applyFont="1" applyFill="1" applyBorder="1" applyAlignment="1">
      <alignment horizontal="center"/>
    </xf>
    <xf numFmtId="9" fontId="29" fillId="7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28" fillId="0" borderId="1" xfId="0" applyFont="1" applyBorder="1" applyAlignment="1">
      <alignment horizontal="center"/>
    </xf>
    <xf numFmtId="0" fontId="28" fillId="25" borderId="1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29" fillId="21" borderId="1" xfId="0" applyFont="1" applyFill="1" applyBorder="1" applyAlignment="1">
      <alignment horizontal="center"/>
    </xf>
    <xf numFmtId="0" fontId="29" fillId="22" borderId="1" xfId="0" applyFont="1" applyFill="1" applyBorder="1" applyAlignment="1">
      <alignment horizontal="center"/>
    </xf>
    <xf numFmtId="0" fontId="29" fillId="19" borderId="1" xfId="0" applyFont="1" applyFill="1" applyBorder="1" applyAlignment="1">
      <alignment horizontal="center"/>
    </xf>
    <xf numFmtId="0" fontId="28" fillId="26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justify"/>
    </xf>
    <xf numFmtId="0" fontId="6" fillId="0" borderId="1" xfId="0" applyFont="1" applyBorder="1" applyAlignment="1" applyProtection="1">
      <protection locked="0"/>
    </xf>
    <xf numFmtId="0" fontId="0" fillId="6" borderId="1" xfId="0" applyFill="1" applyBorder="1" applyAlignment="1">
      <alignment wrapText="1"/>
    </xf>
    <xf numFmtId="0" fontId="40" fillId="3" borderId="1" xfId="0" applyFont="1" applyFill="1" applyBorder="1"/>
    <xf numFmtId="0" fontId="40" fillId="0" borderId="1" xfId="0" applyFont="1" applyBorder="1"/>
    <xf numFmtId="0" fontId="29" fillId="0" borderId="16" xfId="0" applyFont="1" applyBorder="1" applyAlignment="1">
      <alignment wrapText="1"/>
    </xf>
    <xf numFmtId="0" fontId="29" fillId="0" borderId="0" xfId="0" applyFont="1" applyBorder="1" applyAlignment="1">
      <alignment wrapText="1"/>
    </xf>
    <xf numFmtId="9" fontId="29" fillId="25" borderId="1" xfId="0" applyNumberFormat="1" applyFont="1" applyFill="1" applyBorder="1" applyAlignment="1">
      <alignment horizontal="center"/>
    </xf>
    <xf numFmtId="9" fontId="28" fillId="26" borderId="1" xfId="0" applyNumberFormat="1" applyFont="1" applyFill="1" applyBorder="1" applyAlignment="1">
      <alignment horizontal="center"/>
    </xf>
    <xf numFmtId="9" fontId="28" fillId="27" borderId="1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9" fontId="0" fillId="0" borderId="6" xfId="0" applyNumberFormat="1" applyBorder="1"/>
    <xf numFmtId="0" fontId="0" fillId="0" borderId="16" xfId="0" applyBorder="1"/>
    <xf numFmtId="0" fontId="0" fillId="0" borderId="0" xfId="0" applyBorder="1"/>
    <xf numFmtId="9" fontId="0" fillId="0" borderId="13" xfId="0" applyNumberFormat="1" applyBorder="1"/>
    <xf numFmtId="0" fontId="0" fillId="0" borderId="17" xfId="0" applyBorder="1"/>
    <xf numFmtId="0" fontId="0" fillId="0" borderId="18" xfId="0" applyBorder="1"/>
    <xf numFmtId="9" fontId="0" fillId="0" borderId="19" xfId="0" applyNumberFormat="1" applyBorder="1"/>
    <xf numFmtId="0" fontId="11" fillId="0" borderId="0" xfId="0" applyFont="1"/>
    <xf numFmtId="0" fontId="11" fillId="0" borderId="0" xfId="0" applyFont="1" applyFill="1" applyBorder="1"/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9" borderId="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Protection="1">
      <protection locked="0"/>
    </xf>
    <xf numFmtId="0" fontId="26" fillId="10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Protection="1">
      <protection locked="0"/>
    </xf>
    <xf numFmtId="0" fontId="26" fillId="12" borderId="1" xfId="0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Protection="1">
      <protection locked="0"/>
    </xf>
    <xf numFmtId="0" fontId="8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0" fontId="1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41" fillId="4" borderId="12" xfId="0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center" vertical="center" wrapText="1"/>
    </xf>
    <xf numFmtId="0" fontId="15" fillId="15" borderId="7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24" borderId="7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5" fillId="9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7" xfId="0" applyBorder="1" applyAlignment="1"/>
    <xf numFmtId="0" fontId="15" fillId="10" borderId="1" xfId="0" applyFont="1" applyFill="1" applyBorder="1" applyAlignment="1">
      <alignment horizontal="center"/>
    </xf>
    <xf numFmtId="0" fontId="15" fillId="12" borderId="5" xfId="0" applyFont="1" applyFill="1" applyBorder="1" applyAlignment="1">
      <alignment horizontal="center"/>
    </xf>
    <xf numFmtId="0" fontId="0" fillId="0" borderId="5" xfId="0" applyBorder="1" applyAlignment="1"/>
    <xf numFmtId="0" fontId="0" fillId="0" borderId="14" xfId="0" applyBorder="1" applyAlignment="1"/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15" borderId="5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27" fillId="9" borderId="1" xfId="0" applyFont="1" applyFill="1" applyBorder="1" applyProtection="1">
      <protection locked="0"/>
    </xf>
    <xf numFmtId="0" fontId="27" fillId="10" borderId="1" xfId="0" applyFont="1" applyFill="1" applyBorder="1" applyProtection="1">
      <protection locked="0"/>
    </xf>
    <xf numFmtId="0" fontId="27" fillId="12" borderId="1" xfId="0" applyFont="1" applyFill="1" applyBorder="1" applyProtection="1">
      <protection locked="0"/>
    </xf>
    <xf numFmtId="0" fontId="29" fillId="4" borderId="12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textRotation="90" wrapText="1"/>
    </xf>
    <xf numFmtId="0" fontId="33" fillId="12" borderId="1" xfId="0" applyFont="1" applyFill="1" applyBorder="1" applyAlignment="1">
      <alignment horizontal="center" vertical="center" textRotation="90" wrapText="1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3" fillId="0" borderId="12" xfId="0" applyFont="1" applyBorder="1"/>
    <xf numFmtId="0" fontId="13" fillId="0" borderId="2" xfId="0" applyFont="1" applyBorder="1"/>
    <xf numFmtId="0" fontId="33" fillId="14" borderId="1" xfId="0" applyFont="1" applyFill="1" applyBorder="1" applyAlignment="1">
      <alignment horizontal="center" vertical="center" textRotation="90" wrapText="1"/>
    </xf>
    <xf numFmtId="0" fontId="35" fillId="14" borderId="12" xfId="0" applyFont="1" applyFill="1" applyBorder="1" applyAlignment="1" applyProtection="1">
      <alignment horizontal="center" vertical="center"/>
      <protection locked="0"/>
    </xf>
    <xf numFmtId="0" fontId="35" fillId="14" borderId="2" xfId="0" applyFont="1" applyFill="1" applyBorder="1" applyAlignment="1" applyProtection="1">
      <alignment horizontal="center" vertical="center"/>
      <protection locked="0"/>
    </xf>
    <xf numFmtId="0" fontId="35" fillId="10" borderId="7" xfId="0" applyFont="1" applyFill="1" applyBorder="1" applyAlignment="1" applyProtection="1">
      <alignment horizontal="center" vertical="center"/>
      <protection locked="0"/>
    </xf>
    <xf numFmtId="0" fontId="35" fillId="10" borderId="12" xfId="0" applyFont="1" applyFill="1" applyBorder="1" applyAlignment="1" applyProtection="1">
      <alignment horizontal="center" vertical="center"/>
      <protection locked="0"/>
    </xf>
    <xf numFmtId="0" fontId="35" fillId="10" borderId="2" xfId="0" applyFont="1" applyFill="1" applyBorder="1" applyAlignment="1" applyProtection="1">
      <alignment horizontal="center" vertical="center"/>
      <protection locked="0"/>
    </xf>
    <xf numFmtId="0" fontId="35" fillId="12" borderId="7" xfId="0" applyFont="1" applyFill="1" applyBorder="1" applyAlignment="1" applyProtection="1">
      <alignment horizontal="center" vertical="center"/>
      <protection locked="0"/>
    </xf>
    <xf numFmtId="0" fontId="35" fillId="12" borderId="12" xfId="0" applyFont="1" applyFill="1" applyBorder="1" applyAlignment="1" applyProtection="1">
      <alignment horizontal="center" vertical="center"/>
      <protection locked="0"/>
    </xf>
    <xf numFmtId="0" fontId="35" fillId="12" borderId="2" xfId="0" applyFont="1" applyFill="1" applyBorder="1" applyAlignment="1" applyProtection="1">
      <alignment horizontal="center" vertical="center"/>
      <protection locked="0"/>
    </xf>
    <xf numFmtId="0" fontId="18" fillId="15" borderId="7" xfId="0" applyFont="1" applyFill="1" applyBorder="1" applyAlignment="1" applyProtection="1">
      <alignment horizontal="center" vertical="center"/>
      <protection locked="0"/>
    </xf>
    <xf numFmtId="0" fontId="18" fillId="15" borderId="12" xfId="0" applyFont="1" applyFill="1" applyBorder="1" applyAlignment="1" applyProtection="1">
      <alignment horizontal="center" vertical="center"/>
      <protection locked="0"/>
    </xf>
    <xf numFmtId="0" fontId="18" fillId="15" borderId="2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3" fillId="0" borderId="7" xfId="0" applyFont="1" applyFill="1" applyBorder="1" applyAlignment="1" applyProtection="1">
      <alignment horizontal="center" vertical="center" textRotation="90" wrapText="1"/>
      <protection locked="0"/>
    </xf>
    <xf numFmtId="0" fontId="33" fillId="0" borderId="2" xfId="0" applyFont="1" applyFill="1" applyBorder="1" applyAlignment="1" applyProtection="1">
      <alignment horizontal="center" vertical="center" textRotation="90" wrapText="1"/>
      <protection locked="0"/>
    </xf>
    <xf numFmtId="0" fontId="18" fillId="17" borderId="7" xfId="0" applyFont="1" applyFill="1" applyBorder="1" applyAlignment="1" applyProtection="1">
      <alignment horizontal="left" vertical="center" indent="6"/>
      <protection locked="0"/>
    </xf>
    <xf numFmtId="0" fontId="18" fillId="17" borderId="12" xfId="0" applyFont="1" applyFill="1" applyBorder="1" applyAlignment="1" applyProtection="1">
      <alignment horizontal="left" vertical="center" indent="6"/>
      <protection locked="0"/>
    </xf>
    <xf numFmtId="0" fontId="18" fillId="17" borderId="2" xfId="0" applyFont="1" applyFill="1" applyBorder="1" applyAlignment="1" applyProtection="1">
      <alignment horizontal="left" vertical="center" indent="6"/>
      <protection locked="0"/>
    </xf>
    <xf numFmtId="0" fontId="18" fillId="14" borderId="7" xfId="0" applyFont="1" applyFill="1" applyBorder="1" applyAlignment="1" applyProtection="1">
      <alignment horizontal="left" vertical="center" indent="6"/>
      <protection locked="0"/>
    </xf>
    <xf numFmtId="0" fontId="18" fillId="14" borderId="12" xfId="0" applyFont="1" applyFill="1" applyBorder="1" applyAlignment="1" applyProtection="1">
      <alignment horizontal="left" vertical="center" indent="6"/>
      <protection locked="0"/>
    </xf>
    <xf numFmtId="0" fontId="18" fillId="14" borderId="2" xfId="0" applyFont="1" applyFill="1" applyBorder="1" applyAlignment="1" applyProtection="1">
      <alignment horizontal="left" vertical="center" indent="6"/>
      <protection locked="0"/>
    </xf>
    <xf numFmtId="0" fontId="18" fillId="10" borderId="7" xfId="0" applyFont="1" applyFill="1" applyBorder="1" applyAlignment="1" applyProtection="1">
      <alignment horizontal="left" vertical="center" indent="6"/>
      <protection locked="0"/>
    </xf>
    <xf numFmtId="0" fontId="18" fillId="10" borderId="12" xfId="0" applyFont="1" applyFill="1" applyBorder="1" applyAlignment="1" applyProtection="1">
      <alignment horizontal="left" vertical="center" indent="6"/>
      <protection locked="0"/>
    </xf>
    <xf numFmtId="0" fontId="18" fillId="10" borderId="2" xfId="0" applyFont="1" applyFill="1" applyBorder="1" applyAlignment="1" applyProtection="1">
      <alignment horizontal="left" vertical="center" indent="6"/>
      <protection locked="0"/>
    </xf>
    <xf numFmtId="0" fontId="18" fillId="12" borderId="7" xfId="0" applyFont="1" applyFill="1" applyBorder="1" applyAlignment="1" applyProtection="1">
      <alignment horizontal="left" vertical="center" indent="6"/>
      <protection locked="0"/>
    </xf>
    <xf numFmtId="0" fontId="18" fillId="12" borderId="12" xfId="0" applyFont="1" applyFill="1" applyBorder="1" applyAlignment="1" applyProtection="1">
      <alignment horizontal="left" vertical="center" indent="6"/>
      <protection locked="0"/>
    </xf>
    <xf numFmtId="0" fontId="18" fillId="12" borderId="2" xfId="0" applyFont="1" applyFill="1" applyBorder="1" applyAlignment="1" applyProtection="1">
      <alignment horizontal="left" vertical="center" indent="6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000066"/>
      <color rgb="FF1704A0"/>
      <color rgb="FF24C624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Ποσοστό πραγματοποίησης των υποχρεωτικών εργαστηριακών ασκήσεων συνολικά σε όλα τα μαθήματα του Γενικού Λυκείου</a:t>
            </a:r>
          </a:p>
        </c:rich>
      </c:tx>
      <c:layout>
        <c:manualLayout>
          <c:xMode val="edge"/>
          <c:yMode val="edge"/>
          <c:x val="0.133715116502581"/>
          <c:y val="4.76190476190476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9"/>
      <c:rotY val="20"/>
      <c:depthPercent val="100"/>
      <c:rAngAx val="1"/>
    </c:view3D>
    <c:floor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003366"/>
            </a:gs>
            <a:gs pos="50000">
              <a:srgbClr val="000080"/>
            </a:gs>
            <a:gs pos="100000">
              <a:srgbClr val="003366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flip="none" rotWithShape="1">
          <a:gsLst>
            <a:gs pos="0">
              <a:srgbClr val="000000">
                <a:lumMod val="42000"/>
                <a:alpha val="44000"/>
              </a:srgbClr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0"/>
          <a:tileRect r="-100000" b="-100000"/>
        </a:gradFill>
        <a:ln w="12700">
          <a:solidFill>
            <a:srgbClr val="808080"/>
          </a:solidFill>
          <a:prstDash val="solid"/>
        </a:ln>
        <a:scene3d>
          <a:camera prst="orthographicFront"/>
          <a:lightRig rig="threePt" dir="t"/>
        </a:scene3d>
        <a:sp3d prstMaterial="dkEdge"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6.2583263060231584E-2"/>
          <c:y val="0.24458926159459046"/>
          <c:w val="0.91877556407574024"/>
          <c:h val="0.666668075850742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Γραφήματα1!$B$3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Γραφήματα1!$C$2:$E$2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Γραφήματα1!$C$3:$E$3</c:f>
              <c:numCache>
                <c:formatCode>0%</c:formatCode>
                <c:ptCount val="3"/>
                <c:pt idx="0">
                  <c:v>0.83</c:v>
                </c:pt>
                <c:pt idx="1">
                  <c:v>0.68</c:v>
                </c:pt>
                <c:pt idx="2">
                  <c:v>0.32</c:v>
                </c:pt>
              </c:numCache>
            </c:numRef>
          </c:val>
        </c:ser>
        <c:ser>
          <c:idx val="1"/>
          <c:order val="1"/>
          <c:tx>
            <c:strRef>
              <c:f>Γραφήματα1!$B$4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Γραφήματα1!$C$2:$E$2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Γραφήματα1!$C$4:$E$4</c:f>
              <c:numCache>
                <c:formatCode>0%</c:formatCode>
                <c:ptCount val="3"/>
                <c:pt idx="0">
                  <c:v>0.57999999999999996</c:v>
                </c:pt>
                <c:pt idx="1">
                  <c:v>0.65</c:v>
                </c:pt>
                <c:pt idx="2">
                  <c:v>0.35</c:v>
                </c:pt>
              </c:numCache>
            </c:numRef>
          </c:val>
        </c:ser>
        <c:ser>
          <c:idx val="2"/>
          <c:order val="2"/>
          <c:tx>
            <c:strRef>
              <c:f>Γραφήματα1!$B$5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Γραφήματα1!$C$2:$E$2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Γραφήματα1!$C$5:$E$5</c:f>
              <c:numCache>
                <c:formatCode>0%</c:formatCode>
                <c:ptCount val="3"/>
                <c:pt idx="0">
                  <c:v>0.55000000000000004</c:v>
                </c:pt>
                <c:pt idx="1">
                  <c:v>0.78</c:v>
                </c:pt>
                <c:pt idx="2">
                  <c:v>0.22</c:v>
                </c:pt>
              </c:numCache>
            </c:numRef>
          </c:val>
        </c:ser>
        <c:ser>
          <c:idx val="3"/>
          <c:order val="3"/>
          <c:tx>
            <c:strRef>
              <c:f>Γραφήματα1!$B$6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Γραφήματα1!$C$2:$E$2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Γραφήματα1!$C$6:$E$6</c:f>
              <c:numCache>
                <c:formatCode>0%</c:formatCode>
                <c:ptCount val="3"/>
                <c:pt idx="0">
                  <c:v>0.57999999999999996</c:v>
                </c:pt>
                <c:pt idx="1">
                  <c:v>0.7</c:v>
                </c:pt>
                <c:pt idx="2">
                  <c:v>0.3</c:v>
                </c:pt>
              </c:numCache>
            </c:numRef>
          </c:val>
        </c:ser>
        <c:ser>
          <c:idx val="4"/>
          <c:order val="4"/>
          <c:tx>
            <c:strRef>
              <c:f>Γραφήματα1!$B$7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Γραφήματα1!$C$2:$E$2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Γραφήματα1!$C$7:$E$7</c:f>
              <c:numCache>
                <c:formatCode>0%</c:formatCode>
                <c:ptCount val="3"/>
                <c:pt idx="0">
                  <c:v>0.52</c:v>
                </c:pt>
                <c:pt idx="1">
                  <c:v>0.69</c:v>
                </c:pt>
                <c:pt idx="2">
                  <c:v>0.31</c:v>
                </c:pt>
              </c:numCache>
            </c:numRef>
          </c:val>
        </c:ser>
        <c:ser>
          <c:idx val="5"/>
          <c:order val="5"/>
          <c:tx>
            <c:strRef>
              <c:f>Γραφήματα1!$B$8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24C624"/>
            </a:solidFill>
            <a:ln>
              <a:solidFill>
                <a:schemeClr val="tx1"/>
              </a:solidFill>
            </a:ln>
          </c:spPr>
          <c:invertIfNegative val="0"/>
          <c:dLbls>
            <c:delete val="1"/>
          </c:dLbls>
          <c:cat>
            <c:strRef>
              <c:f>Γραφήματα1!$C$2:$E$2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Γραφήματα1!$C$8:$E$8</c:f>
              <c:numCache>
                <c:formatCode>0%</c:formatCode>
                <c:ptCount val="3"/>
                <c:pt idx="0">
                  <c:v>0.52</c:v>
                </c:pt>
                <c:pt idx="1">
                  <c:v>0.66</c:v>
                </c:pt>
                <c:pt idx="2">
                  <c:v>0.34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6711552"/>
        <c:axId val="11084928"/>
        <c:axId val="0"/>
      </c:bar3DChart>
      <c:catAx>
        <c:axId val="1367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08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4928"/>
        <c:scaling>
          <c:orientation val="minMax"/>
        </c:scaling>
        <c:delete val="0"/>
        <c:axPos val="l"/>
        <c:majorGridlines>
          <c:spPr>
            <a:ln w="12700">
              <a:solidFill>
                <a:srgbClr val="FFFF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6711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584561460085419"/>
          <c:y val="0.15440160888979793"/>
          <c:w val="0.8130018767627416"/>
          <c:h val="8.13048368953880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Ποσοστό πραγματοποίησης εργαστηριακών ασκήσεων με βάση τις προτεινόμενες στο Γενικό Λύκειο</a:t>
            </a:r>
          </a:p>
        </c:rich>
      </c:tx>
      <c:layout>
        <c:manualLayout>
          <c:xMode val="edge"/>
          <c:yMode val="edge"/>
          <c:x val="0.12004801920768307"/>
          <c:y val="3.0927745602047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5841732786343"/>
          <c:y val="0.25952441295668938"/>
          <c:w val="0.86017773452860091"/>
          <c:h val="0.5880966055073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Γραφήματα2!$B$3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Γραφήματα2!$C$2:$E$2</c:f>
              <c:strCache>
                <c:ptCount val="3"/>
                <c:pt idx="0">
                  <c:v>Φυσική</c:v>
                </c:pt>
                <c:pt idx="1">
                  <c:v>Χημεία</c:v>
                </c:pt>
                <c:pt idx="2">
                  <c:v>Βιολογία</c:v>
                </c:pt>
              </c:strCache>
            </c:strRef>
          </c:cat>
          <c:val>
            <c:numRef>
              <c:f>Γραφήματα2!$C$3:$E$3</c:f>
              <c:numCache>
                <c:formatCode>0%</c:formatCode>
                <c:ptCount val="3"/>
                <c:pt idx="0">
                  <c:v>0.73</c:v>
                </c:pt>
                <c:pt idx="1">
                  <c:v>0.91</c:v>
                </c:pt>
                <c:pt idx="2">
                  <c:v>0.93</c:v>
                </c:pt>
              </c:numCache>
            </c:numRef>
          </c:val>
        </c:ser>
        <c:ser>
          <c:idx val="1"/>
          <c:order val="1"/>
          <c:tx>
            <c:strRef>
              <c:f>Γραφήματα2!$B$4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Γραφήματα2!$C$2:$E$2</c:f>
              <c:strCache>
                <c:ptCount val="3"/>
                <c:pt idx="0">
                  <c:v>Φυσική</c:v>
                </c:pt>
                <c:pt idx="1">
                  <c:v>Χημεία</c:v>
                </c:pt>
                <c:pt idx="2">
                  <c:v>Βιολογία</c:v>
                </c:pt>
              </c:strCache>
            </c:strRef>
          </c:cat>
          <c:val>
            <c:numRef>
              <c:f>Γραφήματα2!$C$4:$E$4</c:f>
              <c:numCache>
                <c:formatCode>0%</c:formatCode>
                <c:ptCount val="3"/>
                <c:pt idx="0">
                  <c:v>0.54</c:v>
                </c:pt>
                <c:pt idx="1">
                  <c:v>0.69</c:v>
                </c:pt>
                <c:pt idx="2">
                  <c:v>0.51</c:v>
                </c:pt>
              </c:numCache>
            </c:numRef>
          </c:val>
        </c:ser>
        <c:ser>
          <c:idx val="2"/>
          <c:order val="2"/>
          <c:tx>
            <c:strRef>
              <c:f>Γραφήματα2!$B$5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Γραφήματα2!$C$2:$E$2</c:f>
              <c:strCache>
                <c:ptCount val="3"/>
                <c:pt idx="0">
                  <c:v>Φυσική</c:v>
                </c:pt>
                <c:pt idx="1">
                  <c:v>Χημεία</c:v>
                </c:pt>
                <c:pt idx="2">
                  <c:v>Βιολογία</c:v>
                </c:pt>
              </c:strCache>
            </c:strRef>
          </c:cat>
          <c:val>
            <c:numRef>
              <c:f>Γραφήματα2!$C$5:$E$5</c:f>
              <c:numCache>
                <c:formatCode>0%</c:formatCode>
                <c:ptCount val="3"/>
                <c:pt idx="0">
                  <c:v>0.55000000000000004</c:v>
                </c:pt>
                <c:pt idx="1">
                  <c:v>0.56999999999999995</c:v>
                </c:pt>
                <c:pt idx="2">
                  <c:v>0.54</c:v>
                </c:pt>
              </c:numCache>
            </c:numRef>
          </c:val>
        </c:ser>
        <c:ser>
          <c:idx val="3"/>
          <c:order val="3"/>
          <c:tx>
            <c:strRef>
              <c:f>Γραφήματα2!$B$6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Γραφήματα2!$C$2:$E$2</c:f>
              <c:strCache>
                <c:ptCount val="3"/>
                <c:pt idx="0">
                  <c:v>Φυσική</c:v>
                </c:pt>
                <c:pt idx="1">
                  <c:v>Χημεία</c:v>
                </c:pt>
                <c:pt idx="2">
                  <c:v>Βιολογία</c:v>
                </c:pt>
              </c:strCache>
            </c:strRef>
          </c:cat>
          <c:val>
            <c:numRef>
              <c:f>Γραφήματα2!$C$6:$E$6</c:f>
              <c:numCache>
                <c:formatCode>0%</c:formatCode>
                <c:ptCount val="3"/>
                <c:pt idx="0">
                  <c:v>0.53</c:v>
                </c:pt>
                <c:pt idx="1">
                  <c:v>0.63</c:v>
                </c:pt>
                <c:pt idx="2">
                  <c:v>0.59</c:v>
                </c:pt>
              </c:numCache>
            </c:numRef>
          </c:val>
        </c:ser>
        <c:ser>
          <c:idx val="4"/>
          <c:order val="4"/>
          <c:tx>
            <c:strRef>
              <c:f>Γραφήματα2!$B$7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Γραφήματα2!$C$2:$E$2</c:f>
              <c:strCache>
                <c:ptCount val="3"/>
                <c:pt idx="0">
                  <c:v>Φυσική</c:v>
                </c:pt>
                <c:pt idx="1">
                  <c:v>Χημεία</c:v>
                </c:pt>
                <c:pt idx="2">
                  <c:v>Βιολογία</c:v>
                </c:pt>
              </c:strCache>
            </c:strRef>
          </c:cat>
          <c:val>
            <c:numRef>
              <c:f>Γραφήματα2!$C$7:$E$7</c:f>
              <c:numCache>
                <c:formatCode>0%</c:formatCode>
                <c:ptCount val="3"/>
                <c:pt idx="0">
                  <c:v>0.49</c:v>
                </c:pt>
                <c:pt idx="1">
                  <c:v>0.59</c:v>
                </c:pt>
                <c:pt idx="2">
                  <c:v>0.51</c:v>
                </c:pt>
              </c:numCache>
            </c:numRef>
          </c:val>
        </c:ser>
        <c:ser>
          <c:idx val="5"/>
          <c:order val="5"/>
          <c:tx>
            <c:strRef>
              <c:f>Γραφήματα2!$B$8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E4DFEC"/>
            </a:solidFill>
          </c:spPr>
          <c:invertIfNegative val="0"/>
          <c:dLbls>
            <c:delete val="1"/>
          </c:dLbls>
          <c:cat>
            <c:strRef>
              <c:f>Γραφήματα2!$C$2:$E$2</c:f>
              <c:strCache>
                <c:ptCount val="3"/>
                <c:pt idx="0">
                  <c:v>Φυσική</c:v>
                </c:pt>
                <c:pt idx="1">
                  <c:v>Χημεία</c:v>
                </c:pt>
                <c:pt idx="2">
                  <c:v>Βιολογία</c:v>
                </c:pt>
              </c:strCache>
            </c:strRef>
          </c:cat>
          <c:val>
            <c:numRef>
              <c:f>Γραφήματα2!$C$8:$E$8</c:f>
              <c:numCache>
                <c:formatCode>0%</c:formatCode>
                <c:ptCount val="3"/>
                <c:pt idx="0">
                  <c:v>0.45</c:v>
                </c:pt>
                <c:pt idx="1">
                  <c:v>0.57999999999999996</c:v>
                </c:pt>
                <c:pt idx="2">
                  <c:v>0.6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775168"/>
        <c:axId val="136777088"/>
      </c:barChart>
      <c:catAx>
        <c:axId val="13677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/>
                  <a:t>Μαθήματα</a:t>
                </a:r>
              </a:p>
            </c:rich>
          </c:tx>
          <c:layout>
            <c:manualLayout>
              <c:xMode val="edge"/>
              <c:yMode val="edge"/>
              <c:x val="0.39615846338535432"/>
              <c:y val="0.946391835318106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677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777088"/>
        <c:scaling>
          <c:orientation val="minMax"/>
        </c:scaling>
        <c:delete val="0"/>
        <c:axPos val="l"/>
        <c:majorGridlines>
          <c:spPr>
            <a:ln w="12700">
              <a:solidFill>
                <a:srgbClr val="FF00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/>
                  <a:t>Ποσοστό</a:t>
                </a:r>
              </a:p>
            </c:rich>
          </c:tx>
          <c:layout>
            <c:manualLayout>
              <c:xMode val="edge"/>
              <c:yMode val="edge"/>
              <c:x val="2.6410564225690273E-2"/>
              <c:y val="0.515463872801023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6775168"/>
        <c:crosses val="autoZero"/>
        <c:crossBetween val="between"/>
      </c:valAx>
      <c:spPr>
        <a:gradFill flip="none" rotWithShape="1">
          <a:gsLst>
            <a:gs pos="5000">
              <a:srgbClr val="C0504D">
                <a:lumMod val="75000"/>
                <a:alpha val="80000"/>
              </a:srgbClr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0"/>
          <a:tileRect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495690304572994E-2"/>
          <c:y val="0.15238145231846023"/>
          <c:w val="0.89664692215587871"/>
          <c:h val="8.58182727159105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200"/>
              <a:t>Ποσοστό πραγματοποίησης εργαστηριακών ασκήσεων, κατά τάξη και μάθημα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200"/>
              <a:t>(προτεινόμενες από το Υπ. Παιδείας Δ.Β.Μ.Θ. για τα σχολικά έτη 2006-07 έως και 2010-11)</a:t>
            </a:r>
          </a:p>
        </c:rich>
      </c:tx>
      <c:layout>
        <c:manualLayout>
          <c:xMode val="edge"/>
          <c:yMode val="edge"/>
          <c:x val="0.126975581227804"/>
          <c:y val="1.385881420293187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40"/>
      <c:depthPercent val="100"/>
      <c:rAngAx val="1"/>
    </c:view3D>
    <c:floor>
      <c:thickness val="0"/>
      <c:spPr>
        <a:pattFill prst="pct80">
          <a:fgClr>
            <a:srgbClr val="000080"/>
          </a:fgClr>
          <a:bgClr>
            <a:srgbClr val="808000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flip="none" rotWithShape="1">
          <a:gsLst>
            <a:gs pos="9000">
              <a:srgbClr val="000066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path path="circle">
            <a:fillToRect t="100000" r="100000"/>
          </a:path>
          <a:tileRect l="-100000" b="-100000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flip="none" rotWithShape="1">
          <a:gsLst>
            <a:gs pos="9000">
              <a:srgbClr val="000066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path path="circle">
            <a:fillToRect t="100000" r="100000"/>
          </a:path>
          <a:tileRect l="-100000" b="-100000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6122499993623264E-2"/>
          <c:y val="0.10179558416775854"/>
          <c:w val="0.94247804062167151"/>
          <c:h val="0.788356572487921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Γραφήματα3!$B$4</c:f>
              <c:strCache>
                <c:ptCount val="1"/>
                <c:pt idx="0">
                  <c:v>Α' Λυκείου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Γραφήματα3!$C$2:$Q$3</c:f>
              <c:multiLvlStrCache>
                <c:ptCount val="15"/>
                <c:lvl>
                  <c:pt idx="0">
                    <c:v>2006-07</c:v>
                  </c:pt>
                  <c:pt idx="1">
                    <c:v>2007-08</c:v>
                  </c:pt>
                  <c:pt idx="2">
                    <c:v>2008-09</c:v>
                  </c:pt>
                  <c:pt idx="3">
                    <c:v>2009-10</c:v>
                  </c:pt>
                  <c:pt idx="4">
                    <c:v>2010-11</c:v>
                  </c:pt>
                  <c:pt idx="5">
                    <c:v>2006-07</c:v>
                  </c:pt>
                  <c:pt idx="6">
                    <c:v>2007-08</c:v>
                  </c:pt>
                  <c:pt idx="7">
                    <c:v>2008-09</c:v>
                  </c:pt>
                  <c:pt idx="8">
                    <c:v>2009-10</c:v>
                  </c:pt>
                  <c:pt idx="9">
                    <c:v>2010-11</c:v>
                  </c:pt>
                  <c:pt idx="10">
                    <c:v>2006-07</c:v>
                  </c:pt>
                  <c:pt idx="11">
                    <c:v>2007-08</c:v>
                  </c:pt>
                  <c:pt idx="12">
                    <c:v>2008-09</c:v>
                  </c:pt>
                  <c:pt idx="13">
                    <c:v>2009-10</c:v>
                  </c:pt>
                  <c:pt idx="14">
                    <c:v>2010-11</c:v>
                  </c:pt>
                </c:lvl>
                <c:lvl>
                  <c:pt idx="0">
                    <c:v>Φυσική</c:v>
                  </c:pt>
                  <c:pt idx="5">
                    <c:v>Χημεία</c:v>
                  </c:pt>
                  <c:pt idx="10">
                    <c:v>Βιολογία</c:v>
                  </c:pt>
                </c:lvl>
              </c:multiLvlStrCache>
            </c:multiLvlStrRef>
          </c:cat>
          <c:val>
            <c:numRef>
              <c:f>Γραφήματα3!$C$4:$Q$4</c:f>
              <c:numCache>
                <c:formatCode>0%</c:formatCode>
                <c:ptCount val="15"/>
                <c:pt idx="0">
                  <c:v>0.59</c:v>
                </c:pt>
                <c:pt idx="1">
                  <c:v>0.56999999999999995</c:v>
                </c:pt>
                <c:pt idx="2">
                  <c:v>0.56000000000000005</c:v>
                </c:pt>
                <c:pt idx="3">
                  <c:v>0.55000000000000004</c:v>
                </c:pt>
                <c:pt idx="4">
                  <c:v>0.49</c:v>
                </c:pt>
                <c:pt idx="5">
                  <c:v>0.73</c:v>
                </c:pt>
                <c:pt idx="6">
                  <c:v>0.7</c:v>
                </c:pt>
                <c:pt idx="7">
                  <c:v>0.7</c:v>
                </c:pt>
                <c:pt idx="8">
                  <c:v>0.69</c:v>
                </c:pt>
                <c:pt idx="9">
                  <c:v>0.59</c:v>
                </c:pt>
              </c:numCache>
            </c:numRef>
          </c:val>
        </c:ser>
        <c:ser>
          <c:idx val="1"/>
          <c:order val="1"/>
          <c:tx>
            <c:strRef>
              <c:f>Γραφήματα3!$B$5</c:f>
              <c:strCache>
                <c:ptCount val="1"/>
                <c:pt idx="0">
                  <c:v>Β' Λυκείου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Γραφήματα3!$C$2:$Q$3</c:f>
              <c:multiLvlStrCache>
                <c:ptCount val="15"/>
                <c:lvl>
                  <c:pt idx="0">
                    <c:v>2006-07</c:v>
                  </c:pt>
                  <c:pt idx="1">
                    <c:v>2007-08</c:v>
                  </c:pt>
                  <c:pt idx="2">
                    <c:v>2008-09</c:v>
                  </c:pt>
                  <c:pt idx="3">
                    <c:v>2009-10</c:v>
                  </c:pt>
                  <c:pt idx="4">
                    <c:v>2010-11</c:v>
                  </c:pt>
                  <c:pt idx="5">
                    <c:v>2006-07</c:v>
                  </c:pt>
                  <c:pt idx="6">
                    <c:v>2007-08</c:v>
                  </c:pt>
                  <c:pt idx="7">
                    <c:v>2008-09</c:v>
                  </c:pt>
                  <c:pt idx="8">
                    <c:v>2009-10</c:v>
                  </c:pt>
                  <c:pt idx="9">
                    <c:v>2010-11</c:v>
                  </c:pt>
                  <c:pt idx="10">
                    <c:v>2006-07</c:v>
                  </c:pt>
                  <c:pt idx="11">
                    <c:v>2007-08</c:v>
                  </c:pt>
                  <c:pt idx="12">
                    <c:v>2008-09</c:v>
                  </c:pt>
                  <c:pt idx="13">
                    <c:v>2009-10</c:v>
                  </c:pt>
                  <c:pt idx="14">
                    <c:v>2010-11</c:v>
                  </c:pt>
                </c:lvl>
                <c:lvl>
                  <c:pt idx="0">
                    <c:v>Φυσική</c:v>
                  </c:pt>
                  <c:pt idx="5">
                    <c:v>Χημεία</c:v>
                  </c:pt>
                  <c:pt idx="10">
                    <c:v>Βιολογία</c:v>
                  </c:pt>
                </c:lvl>
              </c:multiLvlStrCache>
            </c:multiLvlStrRef>
          </c:cat>
          <c:val>
            <c:numRef>
              <c:f>Γραφήματα3!$C$5:$Q$5</c:f>
              <c:numCache>
                <c:formatCode>0%</c:formatCode>
                <c:ptCount val="15"/>
                <c:pt idx="0">
                  <c:v>0.51</c:v>
                </c:pt>
                <c:pt idx="1">
                  <c:v>0.53</c:v>
                </c:pt>
                <c:pt idx="2">
                  <c:v>0.44</c:v>
                </c:pt>
                <c:pt idx="3">
                  <c:v>0.45</c:v>
                </c:pt>
                <c:pt idx="4">
                  <c:v>0.43</c:v>
                </c:pt>
                <c:pt idx="5">
                  <c:v>0.61</c:v>
                </c:pt>
                <c:pt idx="6">
                  <c:v>0.49</c:v>
                </c:pt>
                <c:pt idx="7">
                  <c:v>0.56000000000000005</c:v>
                </c:pt>
                <c:pt idx="8">
                  <c:v>0.47</c:v>
                </c:pt>
                <c:pt idx="9">
                  <c:v>0.54</c:v>
                </c:pt>
                <c:pt idx="10">
                  <c:v>0.54</c:v>
                </c:pt>
                <c:pt idx="11">
                  <c:v>0.61</c:v>
                </c:pt>
                <c:pt idx="12">
                  <c:v>0.53</c:v>
                </c:pt>
                <c:pt idx="13">
                  <c:v>0.56000000000000005</c:v>
                </c:pt>
                <c:pt idx="14">
                  <c:v>0.67</c:v>
                </c:pt>
              </c:numCache>
            </c:numRef>
          </c:val>
        </c:ser>
        <c:ser>
          <c:idx val="2"/>
          <c:order val="2"/>
          <c:tx>
            <c:strRef>
              <c:f>Γραφήματα3!$B$6</c:f>
              <c:strCache>
                <c:ptCount val="1"/>
                <c:pt idx="0">
                  <c:v>Γ' Λυκείου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Γραφήματα3!$C$2:$Q$3</c:f>
              <c:multiLvlStrCache>
                <c:ptCount val="15"/>
                <c:lvl>
                  <c:pt idx="0">
                    <c:v>2006-07</c:v>
                  </c:pt>
                  <c:pt idx="1">
                    <c:v>2007-08</c:v>
                  </c:pt>
                  <c:pt idx="2">
                    <c:v>2008-09</c:v>
                  </c:pt>
                  <c:pt idx="3">
                    <c:v>2009-10</c:v>
                  </c:pt>
                  <c:pt idx="4">
                    <c:v>2010-11</c:v>
                  </c:pt>
                  <c:pt idx="5">
                    <c:v>2006-07</c:v>
                  </c:pt>
                  <c:pt idx="6">
                    <c:v>2007-08</c:v>
                  </c:pt>
                  <c:pt idx="7">
                    <c:v>2008-09</c:v>
                  </c:pt>
                  <c:pt idx="8">
                    <c:v>2009-10</c:v>
                  </c:pt>
                  <c:pt idx="9">
                    <c:v>2010-11</c:v>
                  </c:pt>
                  <c:pt idx="10">
                    <c:v>2006-07</c:v>
                  </c:pt>
                  <c:pt idx="11">
                    <c:v>2007-08</c:v>
                  </c:pt>
                  <c:pt idx="12">
                    <c:v>2008-09</c:v>
                  </c:pt>
                  <c:pt idx="13">
                    <c:v>2009-10</c:v>
                  </c:pt>
                  <c:pt idx="14">
                    <c:v>2010-11</c:v>
                  </c:pt>
                </c:lvl>
                <c:lvl>
                  <c:pt idx="0">
                    <c:v>Φυσική</c:v>
                  </c:pt>
                  <c:pt idx="5">
                    <c:v>Χημεία</c:v>
                  </c:pt>
                  <c:pt idx="10">
                    <c:v>Βιολογία</c:v>
                  </c:pt>
                </c:lvl>
              </c:multiLvlStrCache>
            </c:multiLvlStrRef>
          </c:cat>
          <c:val>
            <c:numRef>
              <c:f>Γραφήματα3!$C$6:$Q$6</c:f>
              <c:numCache>
                <c:formatCode>0%</c:formatCode>
                <c:ptCount val="15"/>
                <c:pt idx="0">
                  <c:v>0.51</c:v>
                </c:pt>
                <c:pt idx="1">
                  <c:v>0.54</c:v>
                </c:pt>
                <c:pt idx="2">
                  <c:v>0.65</c:v>
                </c:pt>
                <c:pt idx="3">
                  <c:v>0.47</c:v>
                </c:pt>
                <c:pt idx="4">
                  <c:v>0.41</c:v>
                </c:pt>
                <c:pt idx="5">
                  <c:v>0.96</c:v>
                </c:pt>
                <c:pt idx="6">
                  <c:v>0.52</c:v>
                </c:pt>
                <c:pt idx="7">
                  <c:v>0.82</c:v>
                </c:pt>
                <c:pt idx="8">
                  <c:v>0.82</c:v>
                </c:pt>
                <c:pt idx="9">
                  <c:v>0.81</c:v>
                </c:pt>
                <c:pt idx="10">
                  <c:v>0.46</c:v>
                </c:pt>
                <c:pt idx="11">
                  <c:v>0.42</c:v>
                </c:pt>
                <c:pt idx="12">
                  <c:v>0.69</c:v>
                </c:pt>
                <c:pt idx="13">
                  <c:v>0.41</c:v>
                </c:pt>
                <c:pt idx="14">
                  <c:v>0.47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6850816"/>
        <c:axId val="136852608"/>
        <c:axId val="0"/>
      </c:bar3DChart>
      <c:catAx>
        <c:axId val="1368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68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85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CCFF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6850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7031323721779105E-3"/>
          <c:y val="9.5488573472875843E-2"/>
          <c:w val="0.99336774507061754"/>
          <c:h val="3.91387486820557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 paperSize="9" orientation="landscape" horizont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Τρόπος πραγματοποίησης των εργαστηριακών ασκήσεων κατά μάθημα
(προτεινόμενες από το </a:t>
            </a:r>
            <a:r>
              <a:rPr lang="el-GR" sz="1200" b="1" i="0" u="none" strike="noStrike" baseline="0"/>
              <a:t>Υπ. Παιδείας Δ.Β.Μ.Θ. για τα σχολικά έτη 2006-07 έως και 2010-11</a:t>
            </a:r>
            <a:r>
              <a:rPr lang="el-GR"/>
              <a:t>)</a:t>
            </a:r>
          </a:p>
        </c:rich>
      </c:tx>
      <c:layout>
        <c:manualLayout>
          <c:xMode val="edge"/>
          <c:yMode val="edge"/>
          <c:x val="0.14761384248287632"/>
          <c:y val="1.58730510227355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hPercent val="46"/>
      <c:rotY val="40"/>
      <c:depthPercent val="100"/>
      <c:rAngAx val="1"/>
    </c:view3D>
    <c:floor>
      <c:thickness val="0"/>
      <c:spPr>
        <a:pattFill prst="solidDmnd">
          <a:fgClr>
            <a:srgbClr val="003300"/>
          </a:fgClr>
          <a:bgClr>
            <a:srgbClr val="000000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008000"/>
            </a:gs>
            <a:gs pos="100000">
              <a:srgbClr val="003300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008000"/>
            </a:gs>
            <a:gs pos="100000">
              <a:srgbClr val="003300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547722351032672E-2"/>
          <c:y val="0.18360915739625075"/>
          <c:w val="0.85921565926708154"/>
          <c:h val="0.5721885653972967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Γραφήματα4!$B$4</c:f>
              <c:strCache>
                <c:ptCount val="1"/>
                <c:pt idx="0">
                  <c:v>Μετωπικά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Γραφήματα4!$C$2:$Q$3</c:f>
              <c:multiLvlStrCache>
                <c:ptCount val="15"/>
                <c:lvl>
                  <c:pt idx="0">
                    <c:v>2006-07</c:v>
                  </c:pt>
                  <c:pt idx="1">
                    <c:v>2007-08</c:v>
                  </c:pt>
                  <c:pt idx="2">
                    <c:v>2008-09</c:v>
                  </c:pt>
                  <c:pt idx="3">
                    <c:v>2009-10</c:v>
                  </c:pt>
                  <c:pt idx="4">
                    <c:v>2010-11</c:v>
                  </c:pt>
                  <c:pt idx="5">
                    <c:v>2006-07</c:v>
                  </c:pt>
                  <c:pt idx="6">
                    <c:v>2007-08</c:v>
                  </c:pt>
                  <c:pt idx="7">
                    <c:v>2008-09</c:v>
                  </c:pt>
                  <c:pt idx="8">
                    <c:v>2009-10</c:v>
                  </c:pt>
                  <c:pt idx="9">
                    <c:v>2010-11</c:v>
                  </c:pt>
                  <c:pt idx="10">
                    <c:v>2006-07</c:v>
                  </c:pt>
                  <c:pt idx="11">
                    <c:v>2007-08</c:v>
                  </c:pt>
                  <c:pt idx="12">
                    <c:v>2008-09</c:v>
                  </c:pt>
                  <c:pt idx="13">
                    <c:v>2009-10</c:v>
                  </c:pt>
                  <c:pt idx="14">
                    <c:v>2010-11</c:v>
                  </c:pt>
                </c:lvl>
                <c:lvl>
                  <c:pt idx="0">
                    <c:v>Φυσική</c:v>
                  </c:pt>
                  <c:pt idx="5">
                    <c:v>Χημεία</c:v>
                  </c:pt>
                  <c:pt idx="10">
                    <c:v>Βιολογία</c:v>
                  </c:pt>
                </c:lvl>
              </c:multiLvlStrCache>
            </c:multiLvlStrRef>
          </c:cat>
          <c:val>
            <c:numRef>
              <c:f>Γραφήματα4!$C$4:$Q$4</c:f>
              <c:numCache>
                <c:formatCode>0%</c:formatCode>
                <c:ptCount val="15"/>
                <c:pt idx="0">
                  <c:v>0.68</c:v>
                </c:pt>
                <c:pt idx="1">
                  <c:v>0.74</c:v>
                </c:pt>
                <c:pt idx="2">
                  <c:v>0.71</c:v>
                </c:pt>
                <c:pt idx="3">
                  <c:v>0.69</c:v>
                </c:pt>
                <c:pt idx="4">
                  <c:v>0.65</c:v>
                </c:pt>
                <c:pt idx="5">
                  <c:v>0.64</c:v>
                </c:pt>
                <c:pt idx="6">
                  <c:v>0.77</c:v>
                </c:pt>
                <c:pt idx="7">
                  <c:v>0.74</c:v>
                </c:pt>
                <c:pt idx="8">
                  <c:v>0.68</c:v>
                </c:pt>
                <c:pt idx="9">
                  <c:v>0.68</c:v>
                </c:pt>
                <c:pt idx="10">
                  <c:v>0.56000000000000005</c:v>
                </c:pt>
                <c:pt idx="11">
                  <c:v>0.89</c:v>
                </c:pt>
                <c:pt idx="12">
                  <c:v>0.63</c:v>
                </c:pt>
                <c:pt idx="13">
                  <c:v>0.71</c:v>
                </c:pt>
                <c:pt idx="14">
                  <c:v>0.64</c:v>
                </c:pt>
              </c:numCache>
            </c:numRef>
          </c:val>
        </c:ser>
        <c:ser>
          <c:idx val="1"/>
          <c:order val="1"/>
          <c:tx>
            <c:strRef>
              <c:f>Γραφήματα4!$B$5</c:f>
              <c:strCache>
                <c:ptCount val="1"/>
                <c:pt idx="0">
                  <c:v>Επίδειξη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Γραφήματα4!$C$2:$Q$3</c:f>
              <c:multiLvlStrCache>
                <c:ptCount val="15"/>
                <c:lvl>
                  <c:pt idx="0">
                    <c:v>2006-07</c:v>
                  </c:pt>
                  <c:pt idx="1">
                    <c:v>2007-08</c:v>
                  </c:pt>
                  <c:pt idx="2">
                    <c:v>2008-09</c:v>
                  </c:pt>
                  <c:pt idx="3">
                    <c:v>2009-10</c:v>
                  </c:pt>
                  <c:pt idx="4">
                    <c:v>2010-11</c:v>
                  </c:pt>
                  <c:pt idx="5">
                    <c:v>2006-07</c:v>
                  </c:pt>
                  <c:pt idx="6">
                    <c:v>2007-08</c:v>
                  </c:pt>
                  <c:pt idx="7">
                    <c:v>2008-09</c:v>
                  </c:pt>
                  <c:pt idx="8">
                    <c:v>2009-10</c:v>
                  </c:pt>
                  <c:pt idx="9">
                    <c:v>2010-11</c:v>
                  </c:pt>
                  <c:pt idx="10">
                    <c:v>2006-07</c:v>
                  </c:pt>
                  <c:pt idx="11">
                    <c:v>2007-08</c:v>
                  </c:pt>
                  <c:pt idx="12">
                    <c:v>2008-09</c:v>
                  </c:pt>
                  <c:pt idx="13">
                    <c:v>2009-10</c:v>
                  </c:pt>
                  <c:pt idx="14">
                    <c:v>2010-11</c:v>
                  </c:pt>
                </c:lvl>
                <c:lvl>
                  <c:pt idx="0">
                    <c:v>Φυσική</c:v>
                  </c:pt>
                  <c:pt idx="5">
                    <c:v>Χημεία</c:v>
                  </c:pt>
                  <c:pt idx="10">
                    <c:v>Βιολογία</c:v>
                  </c:pt>
                </c:lvl>
              </c:multiLvlStrCache>
            </c:multiLvlStrRef>
          </c:cat>
          <c:val>
            <c:numRef>
              <c:f>Γραφήματα4!$C$5:$Q$5</c:f>
              <c:numCache>
                <c:formatCode>0%</c:formatCode>
                <c:ptCount val="15"/>
                <c:pt idx="0">
                  <c:v>0.32</c:v>
                </c:pt>
                <c:pt idx="1">
                  <c:v>0.26</c:v>
                </c:pt>
                <c:pt idx="2">
                  <c:v>0.28999999999999998</c:v>
                </c:pt>
                <c:pt idx="3">
                  <c:v>0.31</c:v>
                </c:pt>
                <c:pt idx="4">
                  <c:v>0.35</c:v>
                </c:pt>
                <c:pt idx="5">
                  <c:v>0.36</c:v>
                </c:pt>
                <c:pt idx="6">
                  <c:v>0.23</c:v>
                </c:pt>
                <c:pt idx="7">
                  <c:v>0.26</c:v>
                </c:pt>
                <c:pt idx="8">
                  <c:v>0.32</c:v>
                </c:pt>
                <c:pt idx="9">
                  <c:v>0.32</c:v>
                </c:pt>
                <c:pt idx="10">
                  <c:v>0.44</c:v>
                </c:pt>
                <c:pt idx="11">
                  <c:v>0.11</c:v>
                </c:pt>
                <c:pt idx="12">
                  <c:v>0.37</c:v>
                </c:pt>
                <c:pt idx="13">
                  <c:v>0.28999999999999998</c:v>
                </c:pt>
                <c:pt idx="14">
                  <c:v>0.36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3469184"/>
        <c:axId val="143470976"/>
        <c:axId val="0"/>
      </c:bar3DChart>
      <c:catAx>
        <c:axId val="14346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347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470976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3469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236113342974989"/>
          <c:y val="0.10109134045077107"/>
          <c:w val="0.42620743835591984"/>
          <c:h val="6.46063459149456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85725</xdr:rowOff>
    </xdr:from>
    <xdr:to>
      <xdr:col>9</xdr:col>
      <xdr:colOff>457200</xdr:colOff>
      <xdr:row>34</xdr:row>
      <xdr:rowOff>28575</xdr:rowOff>
    </xdr:to>
    <xdr:graphicFrame macro="">
      <xdr:nvGraphicFramePr>
        <xdr:cNvPr id="12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10</xdr:row>
      <xdr:rowOff>19050</xdr:rowOff>
    </xdr:from>
    <xdr:to>
      <xdr:col>10</xdr:col>
      <xdr:colOff>400050</xdr:colOff>
      <xdr:row>34</xdr:row>
      <xdr:rowOff>133350</xdr:rowOff>
    </xdr:to>
    <xdr:graphicFrame macro="">
      <xdr:nvGraphicFramePr>
        <xdr:cNvPr id="1208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19051</xdr:rowOff>
    </xdr:from>
    <xdr:to>
      <xdr:col>15</xdr:col>
      <xdr:colOff>171450</xdr:colOff>
      <xdr:row>41</xdr:row>
      <xdr:rowOff>28575</xdr:rowOff>
    </xdr:to>
    <xdr:graphicFrame macro="">
      <xdr:nvGraphicFramePr>
        <xdr:cNvPr id="1228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161924</xdr:rowOff>
    </xdr:from>
    <xdr:to>
      <xdr:col>16</xdr:col>
      <xdr:colOff>542925</xdr:colOff>
      <xdr:row>38</xdr:row>
      <xdr:rowOff>123824</xdr:rowOff>
    </xdr:to>
    <xdr:graphicFrame macro="">
      <xdr:nvGraphicFramePr>
        <xdr:cNvPr id="1249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%20&#917;&#922;&#934;&#917;/&#917;&#961;&#947;&#945;&#963;&#964;&#942;&#961;&#953;&#945;%20&#934;.&#917;/&#913;&#960;&#959;&#955;&#959;&#947;&#953;&#963;&#956;&#972;&#962;%202010-11/2011%20&#913;&#928;&#927;&#923;&#927;&#915;&#921;&#931;&#924;&#927;&#931;/&#931;&#933;&#915;&#922;&#917;&#925;&#932;&#929;&#937;&#932;&#921;&#922;&#913;%20&#915;&#917;&#923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υγκεντρωτικός Πίνακας"/>
      <sheetName val="1o Kard"/>
      <sheetName val="2o Kard"/>
      <sheetName val="3o Kard"/>
      <sheetName val="4o Kard"/>
      <sheetName val="5o Kard"/>
      <sheetName val="Esperino"/>
      <sheetName val="Mousiko"/>
      <sheetName val="Itea"/>
      <sheetName val="Magoula"/>
      <sheetName val="Mataraga"/>
      <sheetName val="Mitropoli"/>
      <sheetName val="Kedrou"/>
      <sheetName val="Leontariou"/>
      <sheetName val="Mouzakiou"/>
      <sheetName val="Palama"/>
      <sheetName val="Proastiou"/>
      <sheetName val="Sofades"/>
      <sheetName val="Fanari"/>
      <sheetName val="-"/>
    </sheetNames>
    <sheetDataSet>
      <sheetData sheetId="0" refreshError="1"/>
      <sheetData sheetId="1">
        <row r="8">
          <cell r="D8">
            <v>6</v>
          </cell>
          <cell r="E8">
            <v>3</v>
          </cell>
        </row>
        <row r="9">
          <cell r="D9">
            <v>6</v>
          </cell>
          <cell r="E9">
            <v>6</v>
          </cell>
        </row>
        <row r="10">
          <cell r="D10">
            <v>6</v>
          </cell>
          <cell r="E10">
            <v>3</v>
          </cell>
        </row>
        <row r="11">
          <cell r="D11">
            <v>6</v>
          </cell>
        </row>
        <row r="12">
          <cell r="D12">
            <v>5</v>
          </cell>
        </row>
        <row r="13">
          <cell r="D13">
            <v>5</v>
          </cell>
        </row>
        <row r="14">
          <cell r="D14">
            <v>5</v>
          </cell>
        </row>
        <row r="15">
          <cell r="D15">
            <v>5</v>
          </cell>
        </row>
        <row r="16">
          <cell r="D16">
            <v>5</v>
          </cell>
        </row>
        <row r="17">
          <cell r="D17">
            <v>4</v>
          </cell>
          <cell r="E17">
            <v>1</v>
          </cell>
        </row>
        <row r="18">
          <cell r="D18">
            <v>4</v>
          </cell>
        </row>
        <row r="19">
          <cell r="D19">
            <v>4</v>
          </cell>
        </row>
        <row r="20">
          <cell r="D20">
            <v>6</v>
          </cell>
          <cell r="G20">
            <v>6</v>
          </cell>
        </row>
        <row r="21">
          <cell r="D21">
            <v>6</v>
          </cell>
          <cell r="G21">
            <v>6</v>
          </cell>
        </row>
        <row r="22">
          <cell r="D22">
            <v>6</v>
          </cell>
          <cell r="G22">
            <v>1</v>
          </cell>
        </row>
        <row r="23">
          <cell r="D23">
            <v>5</v>
          </cell>
        </row>
        <row r="24">
          <cell r="D24">
            <v>5</v>
          </cell>
        </row>
        <row r="25">
          <cell r="D25">
            <v>5</v>
          </cell>
        </row>
        <row r="26">
          <cell r="D26">
            <v>2</v>
          </cell>
          <cell r="G26">
            <v>2</v>
          </cell>
        </row>
        <row r="27">
          <cell r="D27">
            <v>2</v>
          </cell>
          <cell r="G27">
            <v>2</v>
          </cell>
        </row>
        <row r="28">
          <cell r="D28">
            <v>2</v>
          </cell>
          <cell r="G28">
            <v>2</v>
          </cell>
        </row>
        <row r="29">
          <cell r="D29">
            <v>3</v>
          </cell>
          <cell r="G29">
            <v>3</v>
          </cell>
        </row>
        <row r="30">
          <cell r="D30">
            <v>3</v>
          </cell>
          <cell r="G30">
            <v>3</v>
          </cell>
        </row>
        <row r="31">
          <cell r="D31">
            <v>5</v>
          </cell>
        </row>
        <row r="32">
          <cell r="D32">
            <v>5</v>
          </cell>
        </row>
        <row r="33">
          <cell r="D33">
            <v>5</v>
          </cell>
          <cell r="I33">
            <v>5</v>
          </cell>
        </row>
        <row r="36">
          <cell r="D36">
            <v>4</v>
          </cell>
          <cell r="I36">
            <v>4</v>
          </cell>
        </row>
        <row r="37">
          <cell r="D37">
            <v>3</v>
          </cell>
        </row>
        <row r="38">
          <cell r="D38">
            <v>3</v>
          </cell>
          <cell r="I38">
            <v>1</v>
          </cell>
        </row>
      </sheetData>
      <sheetData sheetId="2">
        <row r="8">
          <cell r="D8">
            <v>3</v>
          </cell>
          <cell r="E8">
            <v>3</v>
          </cell>
        </row>
        <row r="9">
          <cell r="D9">
            <v>3</v>
          </cell>
          <cell r="E9">
            <v>3</v>
          </cell>
        </row>
        <row r="10">
          <cell r="D10">
            <v>3</v>
          </cell>
          <cell r="E10">
            <v>3</v>
          </cell>
        </row>
        <row r="11">
          <cell r="D11">
            <v>3</v>
          </cell>
          <cell r="F11">
            <v>3</v>
          </cell>
        </row>
        <row r="12">
          <cell r="D12">
            <v>3</v>
          </cell>
          <cell r="E12">
            <v>3</v>
          </cell>
        </row>
        <row r="13">
          <cell r="D13">
            <v>3</v>
          </cell>
          <cell r="F13">
            <v>3</v>
          </cell>
        </row>
        <row r="14">
          <cell r="D14">
            <v>3</v>
          </cell>
          <cell r="E14">
            <v>3</v>
          </cell>
        </row>
        <row r="15">
          <cell r="D15">
            <v>3</v>
          </cell>
          <cell r="F15">
            <v>3</v>
          </cell>
        </row>
        <row r="16">
          <cell r="D16">
            <v>3</v>
          </cell>
          <cell r="F16">
            <v>3</v>
          </cell>
        </row>
        <row r="17">
          <cell r="D17">
            <v>3</v>
          </cell>
          <cell r="E17">
            <v>3</v>
          </cell>
        </row>
        <row r="18">
          <cell r="D18">
            <v>3</v>
          </cell>
          <cell r="F18">
            <v>3</v>
          </cell>
        </row>
        <row r="19">
          <cell r="D19">
            <v>3</v>
          </cell>
          <cell r="F19">
            <v>3</v>
          </cell>
        </row>
        <row r="20">
          <cell r="D20">
            <v>3</v>
          </cell>
          <cell r="G20">
            <v>3</v>
          </cell>
        </row>
        <row r="21">
          <cell r="D21">
            <v>3</v>
          </cell>
          <cell r="H21">
            <v>3</v>
          </cell>
        </row>
        <row r="22">
          <cell r="D22">
            <v>3</v>
          </cell>
          <cell r="G22">
            <v>3</v>
          </cell>
        </row>
        <row r="23">
          <cell r="D23">
            <v>3</v>
          </cell>
          <cell r="H23">
            <v>3</v>
          </cell>
        </row>
        <row r="24">
          <cell r="D24">
            <v>3</v>
          </cell>
          <cell r="H24">
            <v>3</v>
          </cell>
        </row>
        <row r="25">
          <cell r="D25">
            <v>3</v>
          </cell>
          <cell r="H25">
            <v>3</v>
          </cell>
        </row>
        <row r="26">
          <cell r="D26">
            <v>1</v>
          </cell>
          <cell r="H26">
            <v>1</v>
          </cell>
        </row>
        <row r="27">
          <cell r="D27">
            <v>1</v>
          </cell>
          <cell r="H27">
            <v>1</v>
          </cell>
        </row>
        <row r="28">
          <cell r="D28">
            <v>1</v>
          </cell>
          <cell r="H28">
            <v>1</v>
          </cell>
        </row>
        <row r="29">
          <cell r="D29">
            <v>1</v>
          </cell>
          <cell r="H29">
            <v>1</v>
          </cell>
        </row>
        <row r="30">
          <cell r="D30">
            <v>1</v>
          </cell>
          <cell r="H30">
            <v>1</v>
          </cell>
        </row>
        <row r="31">
          <cell r="D31">
            <v>3</v>
          </cell>
          <cell r="J31">
            <v>3</v>
          </cell>
        </row>
        <row r="32">
          <cell r="D32">
            <v>3</v>
          </cell>
          <cell r="J32">
            <v>3</v>
          </cell>
        </row>
        <row r="33">
          <cell r="D33">
            <v>3</v>
          </cell>
          <cell r="J33">
            <v>3</v>
          </cell>
        </row>
        <row r="34">
          <cell r="D34">
            <v>1</v>
          </cell>
          <cell r="J34">
            <v>1</v>
          </cell>
        </row>
        <row r="35">
          <cell r="D35">
            <v>1</v>
          </cell>
          <cell r="J35">
            <v>1</v>
          </cell>
        </row>
        <row r="36">
          <cell r="D36">
            <v>3</v>
          </cell>
          <cell r="J36">
            <v>3</v>
          </cell>
        </row>
        <row r="37">
          <cell r="D37">
            <v>1</v>
          </cell>
        </row>
        <row r="38">
          <cell r="D38">
            <v>1</v>
          </cell>
          <cell r="J38">
            <v>1</v>
          </cell>
        </row>
      </sheetData>
      <sheetData sheetId="3">
        <row r="8">
          <cell r="D8">
            <v>5</v>
          </cell>
        </row>
        <row r="9">
          <cell r="D9">
            <v>5</v>
          </cell>
        </row>
        <row r="10">
          <cell r="D10">
            <v>5</v>
          </cell>
        </row>
        <row r="11">
          <cell r="D11">
            <v>5</v>
          </cell>
        </row>
        <row r="12">
          <cell r="D12">
            <v>4</v>
          </cell>
          <cell r="E12">
            <v>1</v>
          </cell>
        </row>
        <row r="13">
          <cell r="D13">
            <v>4</v>
          </cell>
          <cell r="E13">
            <v>1</v>
          </cell>
        </row>
        <row r="14">
          <cell r="D14">
            <v>4</v>
          </cell>
        </row>
        <row r="15">
          <cell r="D15">
            <v>3</v>
          </cell>
        </row>
        <row r="16">
          <cell r="D16">
            <v>3</v>
          </cell>
        </row>
        <row r="17">
          <cell r="D17">
            <v>5</v>
          </cell>
          <cell r="E17">
            <v>2</v>
          </cell>
        </row>
        <row r="18">
          <cell r="D18">
            <v>4</v>
          </cell>
        </row>
        <row r="19">
          <cell r="D19">
            <v>4</v>
          </cell>
        </row>
        <row r="20">
          <cell r="D20">
            <v>5</v>
          </cell>
        </row>
        <row r="21">
          <cell r="D21">
            <v>5</v>
          </cell>
        </row>
        <row r="22">
          <cell r="D22">
            <v>5</v>
          </cell>
        </row>
        <row r="23">
          <cell r="D23">
            <v>4</v>
          </cell>
        </row>
        <row r="24">
          <cell r="D24">
            <v>4</v>
          </cell>
        </row>
        <row r="25">
          <cell r="D25">
            <v>4</v>
          </cell>
          <cell r="G25">
            <v>1</v>
          </cell>
        </row>
        <row r="26">
          <cell r="D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4</v>
          </cell>
          <cell r="I31">
            <v>4</v>
          </cell>
        </row>
        <row r="32">
          <cell r="D32">
            <v>4</v>
          </cell>
        </row>
        <row r="33">
          <cell r="D33">
            <v>4</v>
          </cell>
          <cell r="I33">
            <v>4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5</v>
          </cell>
        </row>
        <row r="37">
          <cell r="D37">
            <v>1</v>
          </cell>
        </row>
        <row r="38">
          <cell r="D38">
            <v>1</v>
          </cell>
          <cell r="I38">
            <v>1</v>
          </cell>
        </row>
      </sheetData>
      <sheetData sheetId="4">
        <row r="8">
          <cell r="D8">
            <v>5</v>
          </cell>
        </row>
        <row r="9">
          <cell r="D9">
            <v>5</v>
          </cell>
        </row>
        <row r="10">
          <cell r="D10">
            <v>5</v>
          </cell>
        </row>
        <row r="11">
          <cell r="D11">
            <v>5</v>
          </cell>
        </row>
        <row r="12">
          <cell r="D12">
            <v>6</v>
          </cell>
        </row>
        <row r="13">
          <cell r="D13">
            <v>6</v>
          </cell>
        </row>
        <row r="14">
          <cell r="D14">
            <v>6</v>
          </cell>
        </row>
        <row r="15">
          <cell r="D15">
            <v>5</v>
          </cell>
        </row>
        <row r="16">
          <cell r="D16">
            <v>5</v>
          </cell>
        </row>
        <row r="17">
          <cell r="D17">
            <v>5</v>
          </cell>
        </row>
        <row r="18">
          <cell r="D18">
            <v>4</v>
          </cell>
        </row>
        <row r="19">
          <cell r="D19">
            <v>4</v>
          </cell>
        </row>
        <row r="20">
          <cell r="D20">
            <v>5</v>
          </cell>
          <cell r="G20">
            <v>0</v>
          </cell>
          <cell r="H20">
            <v>0</v>
          </cell>
        </row>
        <row r="21">
          <cell r="D21">
            <v>5</v>
          </cell>
          <cell r="G21">
            <v>5</v>
          </cell>
          <cell r="H21">
            <v>0</v>
          </cell>
        </row>
        <row r="22">
          <cell r="D22">
            <v>5</v>
          </cell>
          <cell r="G22">
            <v>0</v>
          </cell>
          <cell r="H22">
            <v>0</v>
          </cell>
        </row>
        <row r="23">
          <cell r="D23">
            <v>6</v>
          </cell>
          <cell r="G23">
            <v>0</v>
          </cell>
          <cell r="H23">
            <v>3</v>
          </cell>
        </row>
        <row r="24">
          <cell r="D24">
            <v>6</v>
          </cell>
          <cell r="G24">
            <v>0</v>
          </cell>
          <cell r="H24">
            <v>0</v>
          </cell>
        </row>
        <row r="25">
          <cell r="D25">
            <v>6</v>
          </cell>
          <cell r="G25">
            <v>0</v>
          </cell>
          <cell r="H25">
            <v>0</v>
          </cell>
        </row>
        <row r="26">
          <cell r="D26">
            <v>2</v>
          </cell>
          <cell r="G26">
            <v>2</v>
          </cell>
          <cell r="H26">
            <v>0</v>
          </cell>
        </row>
        <row r="27">
          <cell r="D27">
            <v>2</v>
          </cell>
          <cell r="G27">
            <v>0</v>
          </cell>
          <cell r="H27">
            <v>1</v>
          </cell>
        </row>
        <row r="28">
          <cell r="D28">
            <v>2</v>
          </cell>
          <cell r="G28">
            <v>0</v>
          </cell>
          <cell r="H28">
            <v>1</v>
          </cell>
        </row>
        <row r="29">
          <cell r="D29">
            <v>1</v>
          </cell>
          <cell r="G29">
            <v>1</v>
          </cell>
          <cell r="H29">
            <v>0</v>
          </cell>
        </row>
        <row r="30">
          <cell r="D30">
            <v>1</v>
          </cell>
          <cell r="G30">
            <v>1</v>
          </cell>
          <cell r="H30">
            <v>0</v>
          </cell>
        </row>
        <row r="31">
          <cell r="D31">
            <v>6</v>
          </cell>
          <cell r="I31">
            <v>6</v>
          </cell>
        </row>
        <row r="32">
          <cell r="D32">
            <v>6</v>
          </cell>
          <cell r="I32">
            <v>6</v>
          </cell>
        </row>
        <row r="33">
          <cell r="D33">
            <v>6</v>
          </cell>
          <cell r="J33">
            <v>6</v>
          </cell>
        </row>
        <row r="34">
          <cell r="D34">
            <v>1</v>
          </cell>
          <cell r="I34">
            <v>1</v>
          </cell>
        </row>
        <row r="35">
          <cell r="D35">
            <v>1</v>
          </cell>
          <cell r="I35">
            <v>1</v>
          </cell>
        </row>
        <row r="36">
          <cell r="D36">
            <v>5</v>
          </cell>
          <cell r="I36">
            <v>5</v>
          </cell>
        </row>
        <row r="37">
          <cell r="D37">
            <v>1</v>
          </cell>
          <cell r="J37">
            <v>1</v>
          </cell>
        </row>
        <row r="38">
          <cell r="D38">
            <v>1</v>
          </cell>
          <cell r="I38">
            <v>1</v>
          </cell>
        </row>
      </sheetData>
      <sheetData sheetId="5">
        <row r="8">
          <cell r="D8">
            <v>2</v>
          </cell>
          <cell r="E8">
            <v>2</v>
          </cell>
        </row>
        <row r="9">
          <cell r="D9">
            <v>2</v>
          </cell>
          <cell r="F9">
            <v>2</v>
          </cell>
        </row>
        <row r="10">
          <cell r="D10">
            <v>2</v>
          </cell>
        </row>
        <row r="11">
          <cell r="D11">
            <v>2</v>
          </cell>
        </row>
        <row r="12">
          <cell r="D12">
            <v>2</v>
          </cell>
        </row>
        <row r="13">
          <cell r="D13">
            <v>2</v>
          </cell>
        </row>
        <row r="14">
          <cell r="D14">
            <v>2</v>
          </cell>
          <cell r="F14">
            <v>2</v>
          </cell>
        </row>
        <row r="15">
          <cell r="D15">
            <v>2</v>
          </cell>
        </row>
        <row r="16">
          <cell r="D16">
            <v>2</v>
          </cell>
        </row>
        <row r="17">
          <cell r="D17">
            <v>2</v>
          </cell>
        </row>
        <row r="18">
          <cell r="D18">
            <v>2</v>
          </cell>
        </row>
        <row r="19">
          <cell r="D19">
            <v>2</v>
          </cell>
          <cell r="F19">
            <v>2</v>
          </cell>
        </row>
        <row r="20">
          <cell r="D20">
            <v>2</v>
          </cell>
          <cell r="H20">
            <v>2</v>
          </cell>
        </row>
        <row r="21">
          <cell r="D21">
            <v>2</v>
          </cell>
          <cell r="H21">
            <v>2</v>
          </cell>
        </row>
        <row r="22">
          <cell r="D22">
            <v>2</v>
          </cell>
          <cell r="H22">
            <v>2</v>
          </cell>
        </row>
        <row r="23">
          <cell r="D23">
            <v>2</v>
          </cell>
          <cell r="H23">
            <v>2</v>
          </cell>
        </row>
        <row r="24">
          <cell r="D24">
            <v>2</v>
          </cell>
          <cell r="H24">
            <v>2</v>
          </cell>
        </row>
        <row r="25">
          <cell r="D25">
            <v>2</v>
          </cell>
        </row>
        <row r="26">
          <cell r="D26">
            <v>1</v>
          </cell>
          <cell r="H26">
            <v>1</v>
          </cell>
        </row>
        <row r="27">
          <cell r="D27">
            <v>1</v>
          </cell>
          <cell r="H27">
            <v>1</v>
          </cell>
        </row>
        <row r="28">
          <cell r="D28">
            <v>1</v>
          </cell>
        </row>
        <row r="29">
          <cell r="D29">
            <v>1</v>
          </cell>
          <cell r="H29">
            <v>1</v>
          </cell>
        </row>
        <row r="30">
          <cell r="D30">
            <v>1</v>
          </cell>
          <cell r="H30">
            <v>1</v>
          </cell>
        </row>
        <row r="31">
          <cell r="D31">
            <v>2</v>
          </cell>
        </row>
        <row r="32">
          <cell r="D32">
            <v>2</v>
          </cell>
          <cell r="J32">
            <v>2</v>
          </cell>
        </row>
        <row r="33">
          <cell r="D33">
            <v>2</v>
          </cell>
          <cell r="J33">
            <v>2</v>
          </cell>
        </row>
        <row r="36">
          <cell r="D36">
            <v>2</v>
          </cell>
          <cell r="J36">
            <v>2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6">
        <row r="8">
          <cell r="D8">
            <v>2</v>
          </cell>
        </row>
        <row r="9">
          <cell r="D9">
            <v>2</v>
          </cell>
        </row>
        <row r="10">
          <cell r="D10">
            <v>2</v>
          </cell>
        </row>
        <row r="11">
          <cell r="D11">
            <v>2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6">
          <cell r="D36">
            <v>1</v>
          </cell>
        </row>
      </sheetData>
      <sheetData sheetId="7"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  <cell r="H20">
            <v>1</v>
          </cell>
        </row>
        <row r="21">
          <cell r="D21">
            <v>1</v>
          </cell>
          <cell r="H21">
            <v>1</v>
          </cell>
        </row>
        <row r="22">
          <cell r="D22">
            <v>1</v>
          </cell>
          <cell r="H22">
            <v>1</v>
          </cell>
        </row>
        <row r="23">
          <cell r="D23">
            <v>1</v>
          </cell>
        </row>
        <row r="24">
          <cell r="D24">
            <v>1</v>
          </cell>
          <cell r="H24">
            <v>1</v>
          </cell>
        </row>
        <row r="25">
          <cell r="D25">
            <v>1</v>
          </cell>
          <cell r="H25">
            <v>1</v>
          </cell>
        </row>
        <row r="26">
          <cell r="D26">
            <v>1</v>
          </cell>
          <cell r="H26">
            <v>1</v>
          </cell>
        </row>
        <row r="27">
          <cell r="D27">
            <v>1</v>
          </cell>
          <cell r="H27">
            <v>1</v>
          </cell>
        </row>
        <row r="28">
          <cell r="D28">
            <v>1</v>
          </cell>
          <cell r="H28">
            <v>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1</v>
          </cell>
          <cell r="J31">
            <v>1</v>
          </cell>
        </row>
        <row r="32">
          <cell r="D32">
            <v>1</v>
          </cell>
          <cell r="J32">
            <v>1</v>
          </cell>
        </row>
        <row r="33">
          <cell r="D33">
            <v>1</v>
          </cell>
          <cell r="J33">
            <v>1</v>
          </cell>
        </row>
        <row r="34">
          <cell r="D34">
            <v>1</v>
          </cell>
          <cell r="J34">
            <v>1</v>
          </cell>
        </row>
        <row r="35">
          <cell r="D35">
            <v>1</v>
          </cell>
          <cell r="J35">
            <v>1</v>
          </cell>
        </row>
        <row r="36">
          <cell r="D36">
            <v>1</v>
          </cell>
        </row>
        <row r="37">
          <cell r="D37">
            <v>0</v>
          </cell>
        </row>
        <row r="38">
          <cell r="D38">
            <v>0</v>
          </cell>
        </row>
      </sheetData>
      <sheetData sheetId="8">
        <row r="8">
          <cell r="D8">
            <v>2</v>
          </cell>
          <cell r="E8">
            <v>2</v>
          </cell>
        </row>
        <row r="9">
          <cell r="D9">
            <v>2</v>
          </cell>
          <cell r="E9">
            <v>2</v>
          </cell>
        </row>
        <row r="10">
          <cell r="D10">
            <v>2</v>
          </cell>
          <cell r="E10">
            <v>2</v>
          </cell>
        </row>
        <row r="11">
          <cell r="D11">
            <v>2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  <cell r="G25">
            <v>1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</v>
          </cell>
        </row>
        <row r="37">
          <cell r="D37">
            <v>0</v>
          </cell>
        </row>
        <row r="38">
          <cell r="D38">
            <v>0</v>
          </cell>
        </row>
      </sheetData>
      <sheetData sheetId="9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F10">
            <v>1</v>
          </cell>
        </row>
        <row r="11">
          <cell r="D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F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G21">
            <v>1</v>
          </cell>
        </row>
        <row r="22">
          <cell r="D22">
            <v>1</v>
          </cell>
          <cell r="G22">
            <v>1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  <cell r="G24">
            <v>1</v>
          </cell>
        </row>
        <row r="25">
          <cell r="D25">
            <v>1</v>
          </cell>
          <cell r="G25">
            <v>1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1</v>
          </cell>
        </row>
        <row r="32">
          <cell r="D32">
            <v>1</v>
          </cell>
          <cell r="J32">
            <v>1</v>
          </cell>
        </row>
        <row r="33">
          <cell r="D33">
            <v>1</v>
          </cell>
          <cell r="I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</v>
          </cell>
          <cell r="I36">
            <v>1</v>
          </cell>
        </row>
        <row r="37">
          <cell r="D37">
            <v>0</v>
          </cell>
        </row>
        <row r="38">
          <cell r="D38">
            <v>0</v>
          </cell>
        </row>
      </sheetData>
      <sheetData sheetId="10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G21">
            <v>1</v>
          </cell>
        </row>
        <row r="22">
          <cell r="D22">
            <v>1</v>
          </cell>
          <cell r="G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  <cell r="I32">
            <v>1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11">
        <row r="8">
          <cell r="D8">
            <v>2</v>
          </cell>
          <cell r="E8">
            <v>2</v>
          </cell>
        </row>
        <row r="9">
          <cell r="D9">
            <v>2</v>
          </cell>
          <cell r="E9">
            <v>2</v>
          </cell>
        </row>
        <row r="10">
          <cell r="D10">
            <v>2</v>
          </cell>
          <cell r="E10">
            <v>2</v>
          </cell>
        </row>
        <row r="11">
          <cell r="D11">
            <v>2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2</v>
          </cell>
        </row>
        <row r="21">
          <cell r="D21">
            <v>2</v>
          </cell>
          <cell r="G21">
            <v>2</v>
          </cell>
        </row>
        <row r="22">
          <cell r="D22">
            <v>2</v>
          </cell>
          <cell r="G22">
            <v>2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</row>
        <row r="25">
          <cell r="D25">
            <v>1</v>
          </cell>
          <cell r="G25">
            <v>1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6">
          <cell r="D36">
            <v>1</v>
          </cell>
        </row>
      </sheetData>
      <sheetData sheetId="12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G21">
            <v>1</v>
          </cell>
        </row>
        <row r="22">
          <cell r="D22">
            <v>1</v>
          </cell>
          <cell r="G22">
            <v>1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  <cell r="G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  <cell r="I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</row>
        <row r="36">
          <cell r="D36">
            <v>1</v>
          </cell>
          <cell r="I36">
            <v>1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13">
        <row r="8">
          <cell r="D8">
            <v>1</v>
          </cell>
          <cell r="E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</row>
        <row r="17">
          <cell r="D17">
            <v>2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H20">
            <v>1</v>
          </cell>
        </row>
        <row r="21">
          <cell r="D21">
            <v>1</v>
          </cell>
          <cell r="G21">
            <v>1</v>
          </cell>
        </row>
        <row r="22">
          <cell r="D22">
            <v>1</v>
          </cell>
          <cell r="G22">
            <v>1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  <cell r="G24">
            <v>1</v>
          </cell>
        </row>
        <row r="25">
          <cell r="D25">
            <v>1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</row>
        <row r="29">
          <cell r="D29">
            <v>1</v>
          </cell>
          <cell r="H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2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14">
        <row r="8">
          <cell r="D8">
            <v>2</v>
          </cell>
          <cell r="E8">
            <v>2</v>
          </cell>
        </row>
        <row r="9">
          <cell r="D9">
            <v>2</v>
          </cell>
          <cell r="F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  <cell r="E11">
            <v>2</v>
          </cell>
        </row>
        <row r="12">
          <cell r="D12">
            <v>2</v>
          </cell>
          <cell r="E12">
            <v>2</v>
          </cell>
        </row>
        <row r="13">
          <cell r="D13">
            <v>2</v>
          </cell>
          <cell r="E13">
            <v>2</v>
          </cell>
        </row>
        <row r="14">
          <cell r="D14">
            <v>2</v>
          </cell>
          <cell r="F14">
            <v>2</v>
          </cell>
        </row>
        <row r="15">
          <cell r="D15">
            <v>1</v>
          </cell>
          <cell r="F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2</v>
          </cell>
          <cell r="E17">
            <v>2</v>
          </cell>
        </row>
        <row r="18">
          <cell r="D18">
            <v>1</v>
          </cell>
          <cell r="F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2</v>
          </cell>
          <cell r="G20">
            <v>2</v>
          </cell>
        </row>
        <row r="21">
          <cell r="D21">
            <v>2</v>
          </cell>
          <cell r="G21">
            <v>2</v>
          </cell>
        </row>
        <row r="22">
          <cell r="D22">
            <v>2</v>
          </cell>
          <cell r="G22">
            <v>2</v>
          </cell>
        </row>
        <row r="23">
          <cell r="D23">
            <v>2</v>
          </cell>
          <cell r="H23">
            <v>2</v>
          </cell>
        </row>
        <row r="24">
          <cell r="D24">
            <v>2</v>
          </cell>
          <cell r="G24">
            <v>2</v>
          </cell>
        </row>
        <row r="25">
          <cell r="D25">
            <v>2</v>
          </cell>
          <cell r="H25">
            <v>2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  <cell r="G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2</v>
          </cell>
          <cell r="I31">
            <v>2</v>
          </cell>
        </row>
        <row r="32">
          <cell r="D32">
            <v>2</v>
          </cell>
          <cell r="I32">
            <v>2</v>
          </cell>
        </row>
        <row r="33">
          <cell r="D33">
            <v>2</v>
          </cell>
          <cell r="J33">
            <v>2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2</v>
          </cell>
          <cell r="I36">
            <v>1</v>
          </cell>
        </row>
        <row r="37">
          <cell r="D37">
            <v>1</v>
          </cell>
        </row>
        <row r="38">
          <cell r="D38">
            <v>1</v>
          </cell>
          <cell r="I38">
            <v>1</v>
          </cell>
        </row>
      </sheetData>
      <sheetData sheetId="15">
        <row r="8">
          <cell r="D8">
            <v>3</v>
          </cell>
          <cell r="E8">
            <v>3</v>
          </cell>
        </row>
        <row r="9">
          <cell r="D9">
            <v>3</v>
          </cell>
          <cell r="F9">
            <v>3</v>
          </cell>
        </row>
        <row r="10">
          <cell r="D10">
            <v>3</v>
          </cell>
          <cell r="F10">
            <v>2</v>
          </cell>
        </row>
        <row r="11">
          <cell r="D11">
            <v>3</v>
          </cell>
        </row>
        <row r="12">
          <cell r="D12">
            <v>3</v>
          </cell>
          <cell r="F12">
            <v>3</v>
          </cell>
        </row>
        <row r="13">
          <cell r="D13">
            <v>3</v>
          </cell>
          <cell r="F13">
            <v>3</v>
          </cell>
        </row>
        <row r="14">
          <cell r="D14">
            <v>3</v>
          </cell>
        </row>
        <row r="15">
          <cell r="D15">
            <v>3</v>
          </cell>
          <cell r="E15">
            <v>3</v>
          </cell>
        </row>
        <row r="16">
          <cell r="D16">
            <v>3</v>
          </cell>
          <cell r="F16">
            <v>3</v>
          </cell>
        </row>
        <row r="17">
          <cell r="D17">
            <v>3</v>
          </cell>
        </row>
        <row r="18">
          <cell r="D18">
            <v>3</v>
          </cell>
          <cell r="F18">
            <v>3</v>
          </cell>
        </row>
        <row r="19">
          <cell r="D19">
            <v>3</v>
          </cell>
          <cell r="F19">
            <v>3</v>
          </cell>
        </row>
        <row r="20">
          <cell r="D20">
            <v>3</v>
          </cell>
          <cell r="H20">
            <v>3</v>
          </cell>
        </row>
        <row r="21">
          <cell r="D21">
            <v>3</v>
          </cell>
        </row>
        <row r="22">
          <cell r="D22">
            <v>3</v>
          </cell>
        </row>
        <row r="23">
          <cell r="D23">
            <v>3</v>
          </cell>
          <cell r="G23">
            <v>3</v>
          </cell>
        </row>
        <row r="24">
          <cell r="D24">
            <v>3</v>
          </cell>
          <cell r="G24">
            <v>1</v>
          </cell>
        </row>
        <row r="25">
          <cell r="D25">
            <v>3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3</v>
          </cell>
          <cell r="I31">
            <v>3</v>
          </cell>
        </row>
        <row r="32">
          <cell r="D32">
            <v>3</v>
          </cell>
        </row>
        <row r="33">
          <cell r="D33">
            <v>3</v>
          </cell>
          <cell r="I33">
            <v>3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3</v>
          </cell>
          <cell r="I36">
            <v>3</v>
          </cell>
        </row>
        <row r="37">
          <cell r="D37">
            <v>1</v>
          </cell>
          <cell r="I37">
            <v>1</v>
          </cell>
        </row>
        <row r="38">
          <cell r="D38">
            <v>1</v>
          </cell>
          <cell r="I38">
            <v>1</v>
          </cell>
        </row>
      </sheetData>
      <sheetData sheetId="16">
        <row r="8">
          <cell r="D8">
            <v>2</v>
          </cell>
          <cell r="E8">
            <v>2</v>
          </cell>
        </row>
        <row r="9">
          <cell r="D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</row>
        <row r="12">
          <cell r="D12">
            <v>1</v>
          </cell>
          <cell r="F12">
            <v>1</v>
          </cell>
        </row>
        <row r="13">
          <cell r="D13">
            <v>1</v>
          </cell>
          <cell r="F13">
            <v>1</v>
          </cell>
        </row>
        <row r="14">
          <cell r="D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</row>
        <row r="20">
          <cell r="D20">
            <v>2</v>
          </cell>
          <cell r="G20">
            <v>2</v>
          </cell>
        </row>
        <row r="21">
          <cell r="D21">
            <v>2</v>
          </cell>
          <cell r="G21">
            <v>2</v>
          </cell>
        </row>
        <row r="22">
          <cell r="D22">
            <v>2</v>
          </cell>
          <cell r="G22">
            <v>2</v>
          </cell>
        </row>
        <row r="23">
          <cell r="D23">
            <v>1</v>
          </cell>
          <cell r="H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  <cell r="H26">
            <v>1</v>
          </cell>
        </row>
        <row r="27">
          <cell r="D27">
            <v>1</v>
          </cell>
          <cell r="H27">
            <v>1</v>
          </cell>
        </row>
        <row r="28">
          <cell r="D28">
            <v>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  <cell r="I32">
            <v>1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</v>
          </cell>
          <cell r="J36">
            <v>1</v>
          </cell>
        </row>
        <row r="37">
          <cell r="D37">
            <v>0</v>
          </cell>
        </row>
        <row r="38">
          <cell r="D38">
            <v>0</v>
          </cell>
        </row>
      </sheetData>
      <sheetData sheetId="17">
        <row r="8">
          <cell r="D8">
            <v>3</v>
          </cell>
          <cell r="F8">
            <v>3</v>
          </cell>
        </row>
        <row r="9">
          <cell r="D9">
            <v>3</v>
          </cell>
          <cell r="F9">
            <v>3</v>
          </cell>
        </row>
        <row r="10">
          <cell r="D10">
            <v>3</v>
          </cell>
          <cell r="F10">
            <v>3</v>
          </cell>
        </row>
        <row r="11">
          <cell r="D11">
            <v>3</v>
          </cell>
          <cell r="F11">
            <v>3</v>
          </cell>
        </row>
        <row r="12">
          <cell r="D12">
            <v>3</v>
          </cell>
          <cell r="E12">
            <v>3</v>
          </cell>
        </row>
        <row r="13">
          <cell r="D13">
            <v>3</v>
          </cell>
          <cell r="E13">
            <v>3</v>
          </cell>
        </row>
        <row r="14">
          <cell r="D14">
            <v>3</v>
          </cell>
          <cell r="E14">
            <v>0</v>
          </cell>
          <cell r="F14">
            <v>0</v>
          </cell>
        </row>
        <row r="15">
          <cell r="D15">
            <v>3</v>
          </cell>
          <cell r="E15">
            <v>3</v>
          </cell>
        </row>
        <row r="16">
          <cell r="D16">
            <v>3</v>
          </cell>
          <cell r="E16">
            <v>0</v>
          </cell>
          <cell r="F16">
            <v>0</v>
          </cell>
        </row>
        <row r="17">
          <cell r="D17">
            <v>3</v>
          </cell>
          <cell r="E17">
            <v>2</v>
          </cell>
        </row>
        <row r="18">
          <cell r="D18">
            <v>3</v>
          </cell>
          <cell r="E18">
            <v>0</v>
          </cell>
          <cell r="F18">
            <v>0</v>
          </cell>
        </row>
        <row r="19">
          <cell r="D19">
            <v>3</v>
          </cell>
          <cell r="E19">
            <v>0</v>
          </cell>
          <cell r="F19">
            <v>0</v>
          </cell>
        </row>
        <row r="20">
          <cell r="D20">
            <v>3</v>
          </cell>
          <cell r="G20">
            <v>3</v>
          </cell>
        </row>
        <row r="21">
          <cell r="D21">
            <v>3</v>
          </cell>
          <cell r="G21">
            <v>3</v>
          </cell>
        </row>
        <row r="22">
          <cell r="D22">
            <v>3</v>
          </cell>
          <cell r="G22">
            <v>0</v>
          </cell>
        </row>
        <row r="23">
          <cell r="D23">
            <v>3</v>
          </cell>
          <cell r="G23">
            <v>3</v>
          </cell>
        </row>
        <row r="24">
          <cell r="D24">
            <v>3</v>
          </cell>
          <cell r="G24">
            <v>3</v>
          </cell>
        </row>
        <row r="25">
          <cell r="D25">
            <v>3</v>
          </cell>
          <cell r="G25">
            <v>3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  <cell r="H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3</v>
          </cell>
          <cell r="I31">
            <v>3</v>
          </cell>
          <cell r="J31">
            <v>0</v>
          </cell>
        </row>
        <row r="32">
          <cell r="D32">
            <v>3</v>
          </cell>
          <cell r="I32">
            <v>0</v>
          </cell>
          <cell r="J32">
            <v>0</v>
          </cell>
        </row>
        <row r="33">
          <cell r="D33">
            <v>3</v>
          </cell>
          <cell r="I33">
            <v>0</v>
          </cell>
          <cell r="J33">
            <v>3</v>
          </cell>
        </row>
        <row r="34">
          <cell r="D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I35">
            <v>0</v>
          </cell>
          <cell r="J35">
            <v>0</v>
          </cell>
        </row>
        <row r="36">
          <cell r="D36">
            <v>3</v>
          </cell>
          <cell r="I36">
            <v>0</v>
          </cell>
          <cell r="J36">
            <v>0</v>
          </cell>
        </row>
        <row r="37">
          <cell r="D37">
            <v>1</v>
          </cell>
          <cell r="I37">
            <v>0</v>
          </cell>
          <cell r="J37">
            <v>0</v>
          </cell>
        </row>
        <row r="38">
          <cell r="D38">
            <v>1</v>
          </cell>
          <cell r="I38">
            <v>0</v>
          </cell>
          <cell r="J38">
            <v>0</v>
          </cell>
        </row>
      </sheetData>
      <sheetData sheetId="18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F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F18">
            <v>1</v>
          </cell>
        </row>
        <row r="19">
          <cell r="D19">
            <v>1</v>
          </cell>
        </row>
        <row r="20">
          <cell r="D20">
            <v>1</v>
          </cell>
          <cell r="H20">
            <v>1</v>
          </cell>
        </row>
        <row r="21">
          <cell r="D21">
            <v>1</v>
          </cell>
          <cell r="G21">
            <v>1</v>
          </cell>
        </row>
        <row r="22">
          <cell r="D22">
            <v>1</v>
          </cell>
          <cell r="G22">
            <v>1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  <cell r="G24">
            <v>1</v>
          </cell>
        </row>
        <row r="25">
          <cell r="D25">
            <v>1</v>
          </cell>
          <cell r="G25">
            <v>1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</row>
        <row r="33">
          <cell r="D33">
            <v>1</v>
          </cell>
          <cell r="I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</v>
          </cell>
          <cell r="I36">
            <v>1</v>
          </cell>
        </row>
        <row r="37">
          <cell r="D37">
            <v>0</v>
          </cell>
        </row>
        <row r="38">
          <cell r="D38">
            <v>0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B2:S8"/>
  <sheetViews>
    <sheetView view="pageBreakPreview" zoomScaleNormal="100" zoomScaleSheetLayoutView="75" workbookViewId="0">
      <selection activeCell="E9" sqref="E9"/>
    </sheetView>
  </sheetViews>
  <sheetFormatPr defaultRowHeight="13.5" customHeight="1" x14ac:dyDescent="0.2"/>
  <cols>
    <col min="2" max="2" width="12.42578125" customWidth="1"/>
    <col min="3" max="3" width="18" customWidth="1"/>
    <col min="4" max="4" width="12.5703125" customWidth="1"/>
    <col min="5" max="5" width="12.7109375" customWidth="1"/>
    <col min="6" max="6" width="11.42578125" customWidth="1"/>
    <col min="8" max="8" width="11.28515625" customWidth="1"/>
    <col min="10" max="10" width="13.42578125" customWidth="1"/>
  </cols>
  <sheetData>
    <row r="2" spans="2:19" ht="13.5" customHeight="1" x14ac:dyDescent="0.2">
      <c r="B2" s="127"/>
      <c r="C2" s="127" t="s">
        <v>88</v>
      </c>
      <c r="D2" s="127" t="s">
        <v>4</v>
      </c>
      <c r="E2" s="127" t="s">
        <v>15</v>
      </c>
      <c r="S2" s="118"/>
    </row>
    <row r="3" spans="2:19" ht="13.5" customHeight="1" x14ac:dyDescent="0.2">
      <c r="B3" s="128" t="s">
        <v>84</v>
      </c>
      <c r="C3" s="129">
        <v>0.83</v>
      </c>
      <c r="D3" s="129">
        <v>0.68</v>
      </c>
      <c r="E3" s="130">
        <v>0.32</v>
      </c>
    </row>
    <row r="4" spans="2:19" ht="13.5" customHeight="1" x14ac:dyDescent="0.2">
      <c r="B4" s="131" t="s">
        <v>87</v>
      </c>
      <c r="C4" s="132">
        <v>0.57999999999999996</v>
      </c>
      <c r="D4" s="132">
        <v>0.65</v>
      </c>
      <c r="E4" s="132">
        <v>0.35</v>
      </c>
    </row>
    <row r="5" spans="2:19" ht="13.5" customHeight="1" x14ac:dyDescent="0.2">
      <c r="B5" s="133" t="s">
        <v>91</v>
      </c>
      <c r="C5" s="134">
        <v>0.55000000000000004</v>
      </c>
      <c r="D5" s="134">
        <v>0.78</v>
      </c>
      <c r="E5" s="134">
        <v>0.22</v>
      </c>
    </row>
    <row r="6" spans="2:19" ht="13.5" customHeight="1" x14ac:dyDescent="0.2">
      <c r="B6" s="121" t="s">
        <v>108</v>
      </c>
      <c r="C6" s="135">
        <v>0.57999999999999996</v>
      </c>
      <c r="D6" s="135">
        <v>0.7</v>
      </c>
      <c r="E6" s="135">
        <v>0.3</v>
      </c>
    </row>
    <row r="7" spans="2:19" ht="13.5" customHeight="1" x14ac:dyDescent="0.2">
      <c r="B7" s="120" t="s">
        <v>110</v>
      </c>
      <c r="C7" s="147">
        <v>0.52</v>
      </c>
      <c r="D7" s="147">
        <v>0.69</v>
      </c>
      <c r="E7" s="147">
        <v>0.31</v>
      </c>
    </row>
    <row r="8" spans="2:19" ht="13.5" customHeight="1" x14ac:dyDescent="0.2">
      <c r="B8" s="159" t="s">
        <v>112</v>
      </c>
      <c r="C8" s="174">
        <v>0.52</v>
      </c>
      <c r="D8" s="174">
        <v>0.66</v>
      </c>
      <c r="E8" s="174">
        <v>0.34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scale="96" orientation="landscape" horizontalDpi="4294967293" r:id="rId1"/>
  <headerFooter alignWithMargins="0"/>
  <colBreaks count="2" manualBreakCount="2">
    <brk id="10" max="104" man="1"/>
    <brk id="20" max="10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Normal="100" workbookViewId="0">
      <selection activeCell="N27" sqref="N27"/>
    </sheetView>
  </sheetViews>
  <sheetFormatPr defaultRowHeight="12.75" x14ac:dyDescent="0.2"/>
  <sheetData>
    <row r="2" spans="2:5" ht="14.25" x14ac:dyDescent="0.2">
      <c r="B2" s="119"/>
      <c r="C2" s="158" t="s">
        <v>6</v>
      </c>
      <c r="D2" s="158" t="s">
        <v>8</v>
      </c>
      <c r="E2" s="158" t="s">
        <v>13</v>
      </c>
    </row>
    <row r="3" spans="2:5" ht="14.25" x14ac:dyDescent="0.2">
      <c r="B3" s="160" t="s">
        <v>84</v>
      </c>
      <c r="C3" s="134">
        <v>0.73</v>
      </c>
      <c r="D3" s="134">
        <v>0.91</v>
      </c>
      <c r="E3" s="137">
        <v>0.93</v>
      </c>
    </row>
    <row r="4" spans="2:5" ht="14.25" x14ac:dyDescent="0.2">
      <c r="B4" s="161" t="s">
        <v>87</v>
      </c>
      <c r="C4" s="138">
        <v>0.54</v>
      </c>
      <c r="D4" s="138">
        <v>0.69</v>
      </c>
      <c r="E4" s="138">
        <v>0.51</v>
      </c>
    </row>
    <row r="5" spans="2:5" ht="14.25" x14ac:dyDescent="0.2">
      <c r="B5" s="162" t="s">
        <v>91</v>
      </c>
      <c r="C5" s="139">
        <v>0.55000000000000004</v>
      </c>
      <c r="D5" s="139">
        <v>0.56999999999999995</v>
      </c>
      <c r="E5" s="139">
        <v>0.54</v>
      </c>
    </row>
    <row r="6" spans="2:5" ht="14.25" x14ac:dyDescent="0.2">
      <c r="B6" s="163" t="s">
        <v>108</v>
      </c>
      <c r="C6" s="130">
        <v>0.53</v>
      </c>
      <c r="D6" s="130">
        <v>0.63</v>
      </c>
      <c r="E6" s="130">
        <v>0.59</v>
      </c>
    </row>
    <row r="7" spans="2:5" ht="14.25" x14ac:dyDescent="0.2">
      <c r="B7" s="120" t="s">
        <v>110</v>
      </c>
      <c r="C7" s="147">
        <v>0.49</v>
      </c>
      <c r="D7" s="147">
        <v>0.59</v>
      </c>
      <c r="E7" s="147">
        <v>0.51</v>
      </c>
    </row>
    <row r="8" spans="2:5" ht="14.25" x14ac:dyDescent="0.2">
      <c r="B8" s="164" t="s">
        <v>112</v>
      </c>
      <c r="C8" s="176">
        <v>0.45</v>
      </c>
      <c r="D8" s="175">
        <v>0.57999999999999996</v>
      </c>
      <c r="E8" s="175">
        <v>0.6</v>
      </c>
    </row>
  </sheetData>
  <phoneticPr fontId="12" type="noConversion"/>
  <pageMargins left="0.75" right="0.75" top="1" bottom="1" header="0.5" footer="0.5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"/>
  <sheetViews>
    <sheetView view="pageBreakPreview" zoomScaleNormal="100" workbookViewId="0">
      <selection activeCell="U22" sqref="U22"/>
    </sheetView>
  </sheetViews>
  <sheetFormatPr defaultRowHeight="12.75" x14ac:dyDescent="0.2"/>
  <cols>
    <col min="2" max="2" width="11.42578125" customWidth="1"/>
  </cols>
  <sheetData>
    <row r="2" spans="2:17" ht="14.25" x14ac:dyDescent="0.2">
      <c r="B2" s="189"/>
      <c r="C2" s="188" t="s">
        <v>6</v>
      </c>
      <c r="D2" s="188"/>
      <c r="E2" s="188"/>
      <c r="F2" s="188"/>
      <c r="G2" s="188"/>
      <c r="H2" s="188" t="s">
        <v>8</v>
      </c>
      <c r="I2" s="188"/>
      <c r="J2" s="188"/>
      <c r="K2" s="188"/>
      <c r="L2" s="188"/>
      <c r="M2" s="188" t="s">
        <v>13</v>
      </c>
      <c r="N2" s="188"/>
      <c r="O2" s="188"/>
      <c r="P2" s="188"/>
      <c r="Q2" s="188"/>
    </row>
    <row r="3" spans="2:17" ht="14.25" x14ac:dyDescent="0.2">
      <c r="B3" s="189"/>
      <c r="C3" s="142" t="s">
        <v>87</v>
      </c>
      <c r="D3" s="142" t="s">
        <v>91</v>
      </c>
      <c r="E3" s="142" t="s">
        <v>108</v>
      </c>
      <c r="F3" s="142" t="s">
        <v>110</v>
      </c>
      <c r="G3" s="165" t="s">
        <v>112</v>
      </c>
      <c r="H3" s="142" t="s">
        <v>87</v>
      </c>
      <c r="I3" s="142" t="s">
        <v>91</v>
      </c>
      <c r="J3" s="142" t="s">
        <v>108</v>
      </c>
      <c r="K3" s="142" t="s">
        <v>110</v>
      </c>
      <c r="L3" s="165" t="s">
        <v>112</v>
      </c>
      <c r="M3" s="142" t="s">
        <v>87</v>
      </c>
      <c r="N3" s="142" t="s">
        <v>91</v>
      </c>
      <c r="O3" s="142" t="s">
        <v>108</v>
      </c>
      <c r="P3" s="142" t="s">
        <v>110</v>
      </c>
      <c r="Q3" s="142" t="s">
        <v>112</v>
      </c>
    </row>
    <row r="4" spans="2:17" ht="14.25" x14ac:dyDescent="0.2">
      <c r="B4" s="133" t="s">
        <v>66</v>
      </c>
      <c r="C4" s="134">
        <v>0.59</v>
      </c>
      <c r="D4" s="134">
        <v>0.56999999999999995</v>
      </c>
      <c r="E4" s="134">
        <v>0.56000000000000005</v>
      </c>
      <c r="F4" s="134">
        <v>0.55000000000000004</v>
      </c>
      <c r="G4" s="134">
        <v>0.49</v>
      </c>
      <c r="H4" s="134">
        <v>0.73</v>
      </c>
      <c r="I4" s="134">
        <v>0.7</v>
      </c>
      <c r="J4" s="134">
        <v>0.7</v>
      </c>
      <c r="K4" s="134">
        <v>0.69</v>
      </c>
      <c r="L4" s="134">
        <v>0.59</v>
      </c>
      <c r="M4" s="141"/>
      <c r="N4" s="141"/>
      <c r="O4" s="143"/>
      <c r="P4" s="148"/>
      <c r="Q4" s="148"/>
    </row>
    <row r="5" spans="2:17" ht="14.25" x14ac:dyDescent="0.2">
      <c r="B5" s="128" t="s">
        <v>85</v>
      </c>
      <c r="C5" s="130">
        <v>0.51</v>
      </c>
      <c r="D5" s="130">
        <v>0.53</v>
      </c>
      <c r="E5" s="130">
        <v>0.44</v>
      </c>
      <c r="F5" s="130">
        <v>0.45</v>
      </c>
      <c r="G5" s="130">
        <v>0.43</v>
      </c>
      <c r="H5" s="130">
        <v>0.61</v>
      </c>
      <c r="I5" s="130">
        <v>0.49</v>
      </c>
      <c r="J5" s="130">
        <v>0.56000000000000005</v>
      </c>
      <c r="K5" s="130">
        <v>0.47</v>
      </c>
      <c r="L5" s="130">
        <v>0.54</v>
      </c>
      <c r="M5" s="130">
        <v>0.54</v>
      </c>
      <c r="N5" s="130">
        <v>0.61</v>
      </c>
      <c r="O5" s="130">
        <v>0.53</v>
      </c>
      <c r="P5" s="155">
        <v>0.56000000000000005</v>
      </c>
      <c r="Q5" s="155">
        <v>0.67</v>
      </c>
    </row>
    <row r="6" spans="2:17" ht="14.25" x14ac:dyDescent="0.2">
      <c r="B6" s="144" t="s">
        <v>86</v>
      </c>
      <c r="C6" s="145">
        <v>0.51</v>
      </c>
      <c r="D6" s="145">
        <v>0.54</v>
      </c>
      <c r="E6" s="145">
        <v>0.65</v>
      </c>
      <c r="F6" s="145">
        <v>0.47</v>
      </c>
      <c r="G6" s="145">
        <v>0.41</v>
      </c>
      <c r="H6" s="145">
        <v>0.96</v>
      </c>
      <c r="I6" s="145">
        <v>0.52</v>
      </c>
      <c r="J6" s="145">
        <v>0.82</v>
      </c>
      <c r="K6" s="145">
        <v>0.82</v>
      </c>
      <c r="L6" s="145">
        <v>0.81</v>
      </c>
      <c r="M6" s="145">
        <v>0.46</v>
      </c>
      <c r="N6" s="145">
        <v>0.42</v>
      </c>
      <c r="O6" s="145">
        <v>0.69</v>
      </c>
      <c r="P6" s="154">
        <v>0.41</v>
      </c>
      <c r="Q6" s="154">
        <v>0.47</v>
      </c>
    </row>
  </sheetData>
  <mergeCells count="4">
    <mergeCell ref="M2:Q2"/>
    <mergeCell ref="B2:B3"/>
    <mergeCell ref="C2:G2"/>
    <mergeCell ref="H2:L2"/>
  </mergeCells>
  <phoneticPr fontId="12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18" max="3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"/>
  <sheetViews>
    <sheetView tabSelected="1" view="pageBreakPreview" zoomScaleNormal="100" zoomScaleSheetLayoutView="100" workbookViewId="0">
      <selection activeCell="L5" sqref="L5"/>
    </sheetView>
  </sheetViews>
  <sheetFormatPr defaultRowHeight="12.75" x14ac:dyDescent="0.2"/>
  <cols>
    <col min="2" max="2" width="10.85546875" customWidth="1"/>
  </cols>
  <sheetData>
    <row r="2" spans="2:17" ht="14.25" x14ac:dyDescent="0.2">
      <c r="B2" s="119"/>
      <c r="C2" s="190" t="s">
        <v>6</v>
      </c>
      <c r="D2" s="190"/>
      <c r="E2" s="190"/>
      <c r="F2" s="190"/>
      <c r="G2" s="190"/>
      <c r="H2" s="190" t="s">
        <v>8</v>
      </c>
      <c r="I2" s="190"/>
      <c r="J2" s="190"/>
      <c r="K2" s="190"/>
      <c r="L2" s="190"/>
      <c r="M2" s="190" t="s">
        <v>13</v>
      </c>
      <c r="N2" s="190"/>
      <c r="O2" s="190"/>
      <c r="P2" s="190"/>
      <c r="Q2" s="190"/>
    </row>
    <row r="3" spans="2:17" ht="14.25" x14ac:dyDescent="0.2">
      <c r="B3" s="119"/>
      <c r="C3" s="146" t="s">
        <v>87</v>
      </c>
      <c r="D3" s="146" t="s">
        <v>91</v>
      </c>
      <c r="E3" s="146" t="s">
        <v>108</v>
      </c>
      <c r="F3" s="146" t="s">
        <v>110</v>
      </c>
      <c r="G3" s="166" t="s">
        <v>112</v>
      </c>
      <c r="H3" s="146" t="s">
        <v>87</v>
      </c>
      <c r="I3" s="146" t="s">
        <v>91</v>
      </c>
      <c r="J3" s="146" t="s">
        <v>108</v>
      </c>
      <c r="K3" s="146" t="s">
        <v>110</v>
      </c>
      <c r="L3" s="166" t="s">
        <v>112</v>
      </c>
      <c r="M3" s="146" t="s">
        <v>87</v>
      </c>
      <c r="N3" s="146" t="s">
        <v>91</v>
      </c>
      <c r="O3" s="146" t="s">
        <v>108</v>
      </c>
      <c r="P3" s="146" t="s">
        <v>110</v>
      </c>
      <c r="Q3" s="165" t="s">
        <v>112</v>
      </c>
    </row>
    <row r="4" spans="2:17" ht="14.25" x14ac:dyDescent="0.2">
      <c r="B4" s="136" t="s">
        <v>4</v>
      </c>
      <c r="C4" s="137">
        <v>0.68</v>
      </c>
      <c r="D4" s="137">
        <v>0.74</v>
      </c>
      <c r="E4" s="137">
        <v>0.71</v>
      </c>
      <c r="F4" s="137">
        <v>0.69</v>
      </c>
      <c r="G4" s="137">
        <v>0.65</v>
      </c>
      <c r="H4" s="137">
        <v>0.64</v>
      </c>
      <c r="I4" s="137">
        <v>0.77</v>
      </c>
      <c r="J4" s="137">
        <v>0.74</v>
      </c>
      <c r="K4" s="137">
        <v>0.68</v>
      </c>
      <c r="L4" s="137">
        <v>0.68</v>
      </c>
      <c r="M4" s="137">
        <v>0.56000000000000005</v>
      </c>
      <c r="N4" s="137">
        <v>0.89</v>
      </c>
      <c r="O4" s="137">
        <v>0.63</v>
      </c>
      <c r="P4" s="156">
        <v>0.71</v>
      </c>
      <c r="Q4" s="156">
        <v>0.64</v>
      </c>
    </row>
    <row r="5" spans="2:17" ht="14.25" x14ac:dyDescent="0.2">
      <c r="B5" s="140" t="s">
        <v>109</v>
      </c>
      <c r="C5" s="129">
        <v>0.32</v>
      </c>
      <c r="D5" s="129">
        <v>0.26</v>
      </c>
      <c r="E5" s="129">
        <v>0.28999999999999998</v>
      </c>
      <c r="F5" s="129">
        <v>0.31</v>
      </c>
      <c r="G5" s="129">
        <v>0.35</v>
      </c>
      <c r="H5" s="129">
        <v>0.36</v>
      </c>
      <c r="I5" s="129">
        <v>0.23</v>
      </c>
      <c r="J5" s="129">
        <v>0.26</v>
      </c>
      <c r="K5" s="129">
        <v>0.32</v>
      </c>
      <c r="L5" s="129">
        <v>0.32</v>
      </c>
      <c r="M5" s="129">
        <v>0.44</v>
      </c>
      <c r="N5" s="129">
        <v>0.11</v>
      </c>
      <c r="O5" s="129">
        <v>0.37</v>
      </c>
      <c r="P5" s="155">
        <v>0.28999999999999998</v>
      </c>
      <c r="Q5" s="155">
        <v>0.36</v>
      </c>
    </row>
  </sheetData>
  <mergeCells count="3">
    <mergeCell ref="C2:G2"/>
    <mergeCell ref="H2:L2"/>
    <mergeCell ref="M2:Q2"/>
  </mergeCells>
  <phoneticPr fontId="12" type="noConversion"/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topLeftCell="A25" zoomScale="75" zoomScaleNormal="75" workbookViewId="0">
      <selection activeCell="I36" sqref="I36"/>
    </sheetView>
  </sheetViews>
  <sheetFormatPr defaultRowHeight="12.75" x14ac:dyDescent="0.2"/>
  <cols>
    <col min="1" max="1" width="71.140625" style="1" customWidth="1"/>
    <col min="2" max="2" width="9.28515625" style="1" customWidth="1"/>
    <col min="3" max="3" width="8" style="1" customWidth="1"/>
    <col min="4" max="4" width="17.140625" style="1" customWidth="1"/>
    <col min="5" max="10" width="9.140625" style="1"/>
    <col min="11" max="11" width="10.140625" style="1" customWidth="1"/>
    <col min="12" max="12" width="11.7109375" style="1" customWidth="1"/>
    <col min="13" max="13" width="11.42578125" style="1" customWidth="1"/>
    <col min="14" max="14" width="9.140625" style="1" hidden="1" customWidth="1"/>
    <col min="15" max="16384" width="9.140625" style="1"/>
  </cols>
  <sheetData>
    <row r="1" spans="1:16" s="2" customFormat="1" ht="33.75" customHeight="1" x14ac:dyDescent="0.3">
      <c r="A1" s="191" t="s">
        <v>131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6" s="4" customFormat="1" ht="45.75" customHeight="1" x14ac:dyDescent="0.2">
      <c r="A2" s="193" t="s">
        <v>121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67"/>
    </row>
    <row r="3" spans="1:16" s="8" customFormat="1" ht="30" customHeight="1" x14ac:dyDescent="0.2">
      <c r="A3" s="194" t="s">
        <v>113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6" s="2" customFormat="1" ht="25.5" customHeight="1" x14ac:dyDescent="0.3">
      <c r="A4" s="196" t="s">
        <v>122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6" ht="20.25" x14ac:dyDescent="0.3">
      <c r="A5" s="168" t="s">
        <v>123</v>
      </c>
      <c r="B5" s="168"/>
      <c r="C5" s="157"/>
      <c r="D5" s="169"/>
      <c r="E5" s="198" t="s">
        <v>0</v>
      </c>
      <c r="F5" s="199"/>
      <c r="G5" s="200" t="s">
        <v>1</v>
      </c>
      <c r="H5" s="201"/>
      <c r="I5" s="202" t="s">
        <v>2</v>
      </c>
      <c r="J5" s="203"/>
      <c r="K5" s="204"/>
      <c r="L5" s="205"/>
      <c r="M5" s="206"/>
    </row>
    <row r="6" spans="1:16" s="7" customFormat="1" ht="82.5" customHeight="1" x14ac:dyDescent="0.2">
      <c r="A6" s="5" t="s">
        <v>9</v>
      </c>
      <c r="B6" s="14" t="s">
        <v>14</v>
      </c>
      <c r="C6" s="15" t="s">
        <v>3</v>
      </c>
      <c r="D6" s="9" t="s">
        <v>24</v>
      </c>
      <c r="E6" s="24" t="s">
        <v>4</v>
      </c>
      <c r="F6" s="25" t="s">
        <v>5</v>
      </c>
      <c r="G6" s="26" t="s">
        <v>4</v>
      </c>
      <c r="H6" s="27" t="s">
        <v>5</v>
      </c>
      <c r="I6" s="29" t="s">
        <v>4</v>
      </c>
      <c r="J6" s="30" t="s">
        <v>5</v>
      </c>
      <c r="K6" s="207" t="s">
        <v>10</v>
      </c>
      <c r="L6" s="208"/>
      <c r="M6" s="170"/>
      <c r="N6" s="171"/>
    </row>
    <row r="7" spans="1:16" s="34" customFormat="1" ht="45.75" customHeight="1" x14ac:dyDescent="0.2">
      <c r="A7" s="10"/>
      <c r="B7" s="11"/>
      <c r="C7" s="12"/>
      <c r="D7" s="13"/>
      <c r="E7" s="209" t="s">
        <v>25</v>
      </c>
      <c r="F7" s="210"/>
      <c r="G7" s="210"/>
      <c r="H7" s="210"/>
      <c r="I7" s="210"/>
      <c r="J7" s="211"/>
      <c r="K7" s="16" t="s">
        <v>4</v>
      </c>
      <c r="L7" s="16" t="s">
        <v>15</v>
      </c>
      <c r="M7" s="207" t="s">
        <v>10</v>
      </c>
      <c r="N7" s="208"/>
    </row>
    <row r="8" spans="1:16" s="34" customFormat="1" ht="25.5" customHeight="1" x14ac:dyDescent="0.2">
      <c r="A8" s="108" t="s">
        <v>93</v>
      </c>
      <c r="B8" s="17" t="s">
        <v>6</v>
      </c>
      <c r="C8" s="18" t="s">
        <v>7</v>
      </c>
      <c r="D8" s="117">
        <f>SUM('[1]1o Kard'!D8+'[1]2o Kard'!D8+'[1]3o Kard'!D8+'[1]4o Kard'!D8+'[1]5o Kard'!D8+[1]Esperino!D8+[1]Mousiko!D8+[1]Itea!D8+[1]Magoula!D8+[1]Mataraga!D8+[1]Mitropoli!D8+[1]Kedrou!D8+[1]Leontariou!D8+[1]Mouzakiou!D8+[1]Palama!D8+[1]Proastiou!D8+[1]Sofades!D8+[1]Fanari!D8+'[1]-'!D8)</f>
        <v>43</v>
      </c>
      <c r="E8" s="117">
        <f>SUM('[1]1o Kard'!E8+'[1]2o Kard'!E8+'[1]3o Kard'!E8+'[1]4o Kard'!E8+'[1]5o Kard'!E8+[1]Esperino!E8+[1]Mousiko!E8+[1]Itea!E8+[1]Magoula!E8+[1]Mataraga!E8+[1]Mitropoli!E8+[1]Kedrou!E8+[1]Leontariou!E8+[1]Mouzakiou!E8+[1]Palama!E8+[1]Proastiou!E8+[1]Sofades!E8+[1]Fanari!E8+'[1]-'!E8)</f>
        <v>24</v>
      </c>
      <c r="F8" s="117">
        <f>SUM('[1]1o Kard'!F8+'[1]2o Kard'!F8+'[1]3o Kard'!F8+'[1]4o Kard'!F8+'[1]5o Kard'!F8+[1]Esperino!F8+[1]Mousiko!F8+[1]Itea!F8+[1]Magoula!F8+[1]Mataraga!F8+[1]Mitropoli!F8+[1]Kedrou!F8+[1]Leontariou!F8+[1]Mouzakiou!F8+[1]Palama!F8+[1]Proastiou!F8+[1]Sofades!F8+[1]Fanari!F8+'[1]-'!F8)</f>
        <v>3</v>
      </c>
      <c r="G8" s="125"/>
      <c r="H8" s="125"/>
      <c r="I8" s="125"/>
      <c r="J8" s="125"/>
      <c r="K8" s="109">
        <f>SUM(E8)</f>
        <v>24</v>
      </c>
      <c r="L8" s="109">
        <f>SUM(F8)</f>
        <v>3</v>
      </c>
      <c r="M8" s="109">
        <f>SUM(K8,L8)</f>
        <v>27</v>
      </c>
    </row>
    <row r="9" spans="1:16" s="34" customFormat="1" ht="25.5" customHeight="1" x14ac:dyDescent="0.2">
      <c r="A9" s="108" t="s">
        <v>67</v>
      </c>
      <c r="B9" s="19" t="s">
        <v>6</v>
      </c>
      <c r="C9" s="18" t="s">
        <v>7</v>
      </c>
      <c r="D9" s="117">
        <f>SUM('[1]1o Kard'!D9+'[1]2o Kard'!D9+'[1]3o Kard'!D9+'[1]4o Kard'!D9+'[1]5o Kard'!D9+[1]Esperino!D9+[1]Mousiko!D9+[1]Itea!D9+[1]Magoula!D9+[1]Mataraga!D9+[1]Mitropoli!D9+[1]Kedrou!D9+[1]Leontariou!D9+[1]Mouzakiou!D9+[1]Palama!D9+[1]Proastiou!D9+[1]Sofades!D9+[1]Fanari!D9+'[1]-'!D9)</f>
        <v>43</v>
      </c>
      <c r="E9" s="117">
        <f>SUM('[1]1o Kard'!E9+'[1]2o Kard'!E9+'[1]3o Kard'!E9+'[1]4o Kard'!E9+'[1]5o Kard'!E9+[1]Esperino!E9+[1]Mousiko!E9+[1]Itea!E9+[1]Magoula!E9+[1]Mataraga!E9+[1]Mitropoli!E9+[1]Kedrou!E9+[1]Leontariou!E9+[1]Mouzakiou!E9+[1]Palama!E9+[1]Proastiou!E9+[1]Sofades!E9+[1]Fanari!E9+'[1]-'!E9)</f>
        <v>17</v>
      </c>
      <c r="F9" s="117">
        <f>SUM('[1]1o Kard'!F9+'[1]2o Kard'!F9+'[1]3o Kard'!F9+'[1]4o Kard'!F9+'[1]5o Kard'!F9+[1]Esperino!F9+[1]Mousiko!F9+[1]Itea!F9+[1]Magoula!F9+[1]Mataraga!F9+[1]Mitropoli!F9+[1]Kedrou!F9+[1]Leontariou!F9+[1]Mouzakiou!F9+[1]Palama!F9+[1]Proastiou!F9+[1]Sofades!F9+[1]Fanari!F9+'[1]-'!F9)</f>
        <v>10</v>
      </c>
      <c r="G9" s="125"/>
      <c r="H9" s="125"/>
      <c r="I9" s="125"/>
      <c r="J9" s="125"/>
      <c r="K9" s="109">
        <f t="shared" ref="K9:L19" si="0">SUM(E9)</f>
        <v>17</v>
      </c>
      <c r="L9" s="109">
        <f t="shared" si="0"/>
        <v>10</v>
      </c>
      <c r="M9" s="109">
        <f>SUM(K9,L9)</f>
        <v>27</v>
      </c>
    </row>
    <row r="10" spans="1:16" s="34" customFormat="1" ht="31.5" customHeight="1" x14ac:dyDescent="0.2">
      <c r="A10" s="110" t="s">
        <v>89</v>
      </c>
      <c r="B10" s="17" t="s">
        <v>6</v>
      </c>
      <c r="C10" s="18" t="s">
        <v>7</v>
      </c>
      <c r="D10" s="117">
        <f>SUM('[1]1o Kard'!D10+'[1]2o Kard'!D10+'[1]3o Kard'!D10+'[1]4o Kard'!D10+'[1]5o Kard'!D10+[1]Esperino!D10+[1]Mousiko!D10+[1]Itea!D10+[1]Magoula!D10+[1]Mataraga!D10+[1]Mitropoli!D10+[1]Kedrou!D10+[1]Leontariou!D10+[1]Mouzakiou!D10+[1]Palama!D10+[1]Proastiou!D10+[1]Sofades!D10+[1]Fanari!D10+'[1]-'!D10)</f>
        <v>43</v>
      </c>
      <c r="E10" s="117">
        <f>SUM('[1]1o Kard'!E10+'[1]2o Kard'!E10+'[1]3o Kard'!E10+'[1]4o Kard'!E10+'[1]5o Kard'!E10+[1]Esperino!E10+[1]Mousiko!E10+[1]Itea!E10+[1]Magoula!E10+[1]Mataraga!E10+[1]Mitropoli!E10+[1]Kedrou!E10+[1]Leontariou!E10+[1]Mouzakiou!E10+[1]Palama!E10+[1]Proastiou!E10+[1]Sofades!E10+[1]Fanari!E10+'[1]-'!E10)</f>
        <v>12</v>
      </c>
      <c r="F10" s="117">
        <f>SUM('[1]1o Kard'!F10+'[1]2o Kard'!F10+'[1]3o Kard'!F10+'[1]4o Kard'!F10+'[1]5o Kard'!F10+[1]Esperino!F10+[1]Mousiko!F10+[1]Itea!F10+[1]Magoula!F10+[1]Mataraga!F10+[1]Mitropoli!F10+[1]Kedrou!F10+[1]Leontariou!F10+[1]Mouzakiou!F10+[1]Palama!F10+[1]Proastiou!F10+[1]Sofades!F10+[1]Fanari!F10+'[1]-'!F10)</f>
        <v>10</v>
      </c>
      <c r="G10" s="125"/>
      <c r="H10" s="125"/>
      <c r="I10" s="125"/>
      <c r="J10" s="125"/>
      <c r="K10" s="109">
        <f t="shared" si="0"/>
        <v>12</v>
      </c>
      <c r="L10" s="109">
        <f t="shared" si="0"/>
        <v>10</v>
      </c>
      <c r="M10" s="109">
        <f>SUM(K10,L10)</f>
        <v>22</v>
      </c>
    </row>
    <row r="11" spans="1:16" s="34" customFormat="1" ht="27" customHeight="1" x14ac:dyDescent="0.2">
      <c r="A11" s="122" t="s">
        <v>94</v>
      </c>
      <c r="B11" s="17" t="s">
        <v>6</v>
      </c>
      <c r="C11" s="18" t="s">
        <v>7</v>
      </c>
      <c r="D11" s="117">
        <f>SUM('[1]1o Kard'!D11+'[1]2o Kard'!D11+'[1]3o Kard'!D11+'[1]4o Kard'!D11+'[1]5o Kard'!D11+[1]Esperino!D11+[1]Mousiko!D11+[1]Itea!D11+[1]Magoula!D11+[1]Mataraga!D11+[1]Mitropoli!D11+[1]Kedrou!D11+[1]Leontariou!D11+[1]Mouzakiou!D11+[1]Palama!D11+[1]Proastiou!D11+[1]Sofades!D11+[1]Fanari!D11+'[1]-'!D11)</f>
        <v>43</v>
      </c>
      <c r="E11" s="117">
        <f>SUM('[1]1o Kard'!E11+'[1]2o Kard'!E11+'[1]3o Kard'!E11+'[1]4o Kard'!E11+'[1]5o Kard'!E11+[1]Esperino!E11+[1]Mousiko!E11+[1]Itea!E11+[1]Magoula!E11+[1]Mataraga!E11+[1]Mitropoli!E11+[1]Kedrou!E11+[1]Leontariou!E11+[1]Mouzakiou!E11+[1]Palama!E11+[1]Proastiou!E11+[1]Sofades!E11+[1]Fanari!E11+'[1]-'!E11)</f>
        <v>3</v>
      </c>
      <c r="F11" s="117">
        <f>SUM('[1]1o Kard'!F11+'[1]2o Kard'!F11+'[1]3o Kard'!F11+'[1]4o Kard'!F11+'[1]5o Kard'!F11+[1]Esperino!F11+[1]Mousiko!F11+[1]Itea!F11+[1]Magoula!F11+[1]Mataraga!F11+[1]Mitropoli!F11+[1]Kedrou!F11+[1]Leontariou!F11+[1]Mouzakiou!F11+[1]Palama!F11+[1]Proastiou!F11+[1]Sofades!F11+[1]Fanari!F11+'[1]-'!F11)</f>
        <v>6</v>
      </c>
      <c r="G11" s="125"/>
      <c r="H11" s="125"/>
      <c r="I11" s="125"/>
      <c r="J11" s="125"/>
      <c r="K11" s="109">
        <f t="shared" si="0"/>
        <v>3</v>
      </c>
      <c r="L11" s="109">
        <f t="shared" si="0"/>
        <v>6</v>
      </c>
      <c r="M11" s="109">
        <f>SUM(K11,L11)</f>
        <v>9</v>
      </c>
      <c r="O11" s="34">
        <f>SUM(K8:K11)</f>
        <v>56</v>
      </c>
      <c r="P11" s="34">
        <f>SUM(L8:L11)</f>
        <v>29</v>
      </c>
    </row>
    <row r="12" spans="1:16" s="34" customFormat="1" ht="41.25" customHeight="1" x14ac:dyDescent="0.2">
      <c r="A12" s="110" t="s">
        <v>95</v>
      </c>
      <c r="B12" s="20" t="s">
        <v>6</v>
      </c>
      <c r="C12" s="18" t="s">
        <v>12</v>
      </c>
      <c r="D12" s="117">
        <f>SUM('[1]1o Kard'!D12+'[1]2o Kard'!D12+'[1]3o Kard'!D12+'[1]4o Kard'!D12+'[1]5o Kard'!D12+[1]Esperino!D12+[1]Mousiko!D12+[1]Itea!D12+[1]Magoula!D12+[1]Mataraga!D12+[1]Mitropoli!D12+[1]Kedrou!D12+[1]Leontariou!D12+[1]Mouzakiou!D12+[1]Palama!D12+[1]Proastiou!D12+[1]Sofades!D12+[1]Fanari!D12+'[1]-'!D12)</f>
        <v>38</v>
      </c>
      <c r="E12" s="117">
        <f>SUM('[1]1o Kard'!E12+'[1]2o Kard'!E12+'[1]3o Kard'!E12+'[1]4o Kard'!E12+'[1]5o Kard'!E12+[1]Esperino!E12+[1]Mousiko!E12+[1]Itea!E12+[1]Magoula!E12+[1]Mataraga!E12+[1]Mitropoli!E12+[1]Kedrou!E12+[1]Leontariou!E12+[1]Mouzakiou!E12+[1]Palama!E12+[1]Proastiou!E12+[1]Sofades!E12+[1]Fanari!E12+'[1]-'!E12)</f>
        <v>15</v>
      </c>
      <c r="F12" s="117">
        <f>SUM('[1]1o Kard'!F12+'[1]2o Kard'!F12+'[1]3o Kard'!F12+'[1]4o Kard'!F12+'[1]5o Kard'!F12+[1]Esperino!F12+[1]Mousiko!F12+[1]Itea!F12+[1]Magoula!F12+[1]Mataraga!F12+[1]Mitropoli!F12+[1]Kedrou!F12+[1]Leontariou!F12+[1]Mouzakiou!F12+[1]Palama!F12+[1]Proastiou!F12+[1]Sofades!F12+[1]Fanari!F12+'[1]-'!F12)</f>
        <v>4</v>
      </c>
      <c r="G12" s="125"/>
      <c r="H12" s="125"/>
      <c r="I12" s="125"/>
      <c r="J12" s="125"/>
      <c r="K12" s="109">
        <f t="shared" si="0"/>
        <v>15</v>
      </c>
      <c r="L12" s="109">
        <f t="shared" si="0"/>
        <v>4</v>
      </c>
      <c r="M12" s="109">
        <f t="shared" ref="M12:M38" si="1">SUM(K12,L12)</f>
        <v>19</v>
      </c>
    </row>
    <row r="13" spans="1:16" s="34" customFormat="1" ht="38.25" customHeight="1" x14ac:dyDescent="0.2">
      <c r="A13" s="108" t="s">
        <v>71</v>
      </c>
      <c r="B13" s="20" t="s">
        <v>6</v>
      </c>
      <c r="C13" s="18" t="s">
        <v>12</v>
      </c>
      <c r="D13" s="117">
        <f>SUM('[1]1o Kard'!D13+'[1]2o Kard'!D13+'[1]3o Kard'!D13+'[1]4o Kard'!D13+'[1]5o Kard'!D13+[1]Esperino!D13+[1]Mousiko!D13+[1]Itea!D13+[1]Magoula!D13+[1]Mataraga!D13+[1]Mitropoli!D13+[1]Kedrou!D13+[1]Leontariou!D13+[1]Mouzakiou!D13+[1]Palama!D13+[1]Proastiou!D13+[1]Sofades!D13+[1]Fanari!D13+'[1]-'!D13)</f>
        <v>38</v>
      </c>
      <c r="E13" s="117">
        <f>SUM('[1]1o Kard'!E13+'[1]2o Kard'!E13+'[1]3o Kard'!E13+'[1]4o Kard'!E13+'[1]5o Kard'!E13+[1]Esperino!E13+[1]Mousiko!E13+[1]Itea!E13+[1]Magoula!E13+[1]Mataraga!E13+[1]Mitropoli!E13+[1]Kedrou!E13+[1]Leontariou!E13+[1]Mouzakiou!E13+[1]Palama!E13+[1]Proastiou!E13+[1]Sofades!E13+[1]Fanari!E13+'[1]-'!E13)</f>
        <v>12</v>
      </c>
      <c r="F13" s="117">
        <f>SUM('[1]1o Kard'!F13+'[1]2o Kard'!F13+'[1]3o Kard'!F13+'[1]4o Kard'!F13+'[1]5o Kard'!F13+[1]Esperino!F13+[1]Mousiko!F13+[1]Itea!F13+[1]Magoula!F13+[1]Mataraga!F13+[1]Mitropoli!F13+[1]Kedrou!F13+[1]Leontariou!F13+[1]Mouzakiou!F13+[1]Palama!F13+[1]Proastiou!F13+[1]Sofades!F13+[1]Fanari!F13+'[1]-'!F13)</f>
        <v>7</v>
      </c>
      <c r="G13" s="125"/>
      <c r="H13" s="125"/>
      <c r="I13" s="125"/>
      <c r="J13" s="125"/>
      <c r="K13" s="109">
        <f t="shared" si="0"/>
        <v>12</v>
      </c>
      <c r="L13" s="109">
        <f t="shared" si="0"/>
        <v>7</v>
      </c>
      <c r="M13" s="109">
        <f t="shared" si="1"/>
        <v>19</v>
      </c>
    </row>
    <row r="14" spans="1:16" s="34" customFormat="1" ht="32.25" customHeight="1" x14ac:dyDescent="0.2">
      <c r="A14" s="108" t="s">
        <v>96</v>
      </c>
      <c r="B14" s="20" t="s">
        <v>6</v>
      </c>
      <c r="C14" s="18" t="s">
        <v>12</v>
      </c>
      <c r="D14" s="117">
        <f>SUM('[1]1o Kard'!D14+'[1]2o Kard'!D14+'[1]3o Kard'!D14+'[1]4o Kard'!D14+'[1]5o Kard'!D14+[1]Esperino!D14+[1]Mousiko!D14+[1]Itea!D14+[1]Magoula!D14+[1]Mataraga!D14+[1]Mitropoli!D14+[1]Kedrou!D14+[1]Leontariou!D14+[1]Mouzakiou!D14+[1]Palama!D14+[1]Proastiou!D14+[1]Sofades!D14+[1]Fanari!D14+'[1]-'!D14)</f>
        <v>38</v>
      </c>
      <c r="E14" s="117">
        <f>SUM('[1]1o Kard'!E14+'[1]2o Kard'!E14+'[1]3o Kard'!E14+'[1]4o Kard'!E14+'[1]5o Kard'!E14+[1]Esperino!E14+[1]Mousiko!E14+[1]Itea!E14+[1]Magoula!E14+[1]Mataraga!E14+[1]Mitropoli!E14+[1]Kedrou!E14+[1]Leontariou!E14+[1]Mouzakiou!E14+[1]Palama!E14+[1]Proastiou!E14+[1]Sofades!E14+[1]Fanari!E14+'[1]-'!E14)</f>
        <v>8</v>
      </c>
      <c r="F14" s="117">
        <f>SUM('[1]1o Kard'!F14+'[1]2o Kard'!F14+'[1]3o Kard'!F14+'[1]4o Kard'!F14+'[1]5o Kard'!F14+[1]Esperino!F14+[1]Mousiko!F14+[1]Itea!F14+[1]Magoula!F14+[1]Mataraga!F14+[1]Mitropoli!F14+[1]Kedrou!F14+[1]Leontariou!F14+[1]Mouzakiou!F14+[1]Palama!F14+[1]Proastiou!F14+[1]Sofades!F14+[1]Fanari!F14+'[1]-'!F14)</f>
        <v>5</v>
      </c>
      <c r="G14" s="125"/>
      <c r="H14" s="125"/>
      <c r="I14" s="125"/>
      <c r="J14" s="125"/>
      <c r="K14" s="109">
        <f t="shared" si="0"/>
        <v>8</v>
      </c>
      <c r="L14" s="109">
        <f t="shared" si="0"/>
        <v>5</v>
      </c>
      <c r="M14" s="109">
        <f t="shared" si="1"/>
        <v>13</v>
      </c>
      <c r="O14" s="34">
        <f>SUM(K12:K14)</f>
        <v>35</v>
      </c>
      <c r="P14" s="34">
        <f>SUM(L12:L14)</f>
        <v>16</v>
      </c>
    </row>
    <row r="15" spans="1:16" s="34" customFormat="1" ht="48" customHeight="1" x14ac:dyDescent="0.2">
      <c r="A15" s="108" t="s">
        <v>97</v>
      </c>
      <c r="B15" s="20" t="s">
        <v>6</v>
      </c>
      <c r="C15" s="18" t="s">
        <v>16</v>
      </c>
      <c r="D15" s="117">
        <f>SUM('[1]1o Kard'!D15+'[1]2o Kard'!D15+'[1]3o Kard'!D15+'[1]4o Kard'!D15+'[1]5o Kard'!D15+[1]Esperino!D15+[1]Mousiko!D15+[1]Itea!D15+[1]Magoula!D15+[1]Mataraga!D15+[1]Mitropoli!D15+[1]Kedrou!D15+[1]Leontariou!D15+[1]Mouzakiou!D15+[1]Palama!D15+[1]Proastiou!D15+[1]Sofades!D15+[1]Fanari!D15+'[1]-'!D15)</f>
        <v>35</v>
      </c>
      <c r="E15" s="117">
        <f>SUM('[1]1o Kard'!E15+'[1]2o Kard'!E15+'[1]3o Kard'!E15+'[1]4o Kard'!E15+'[1]5o Kard'!E15+[1]Esperino!E15+[1]Mousiko!E15+[1]Itea!E15+[1]Magoula!E15+[1]Mataraga!E15+[1]Mitropoli!E15+[1]Kedrou!E15+[1]Leontariou!E15+[1]Mouzakiou!E15+[1]Palama!E15+[1]Proastiou!E15+[1]Sofades!E15+[1]Fanari!E15+'[1]-'!E15)</f>
        <v>14</v>
      </c>
      <c r="F15" s="117">
        <f>SUM('[1]1o Kard'!F15+'[1]2o Kard'!F15+'[1]3o Kard'!F15+'[1]4o Kard'!F15+'[1]5o Kard'!F15+[1]Esperino!F15+[1]Mousiko!F15+[1]Itea!F15+[1]Magoula!F15+[1]Mataraga!F15+[1]Mitropoli!F15+[1]Kedrou!F15+[1]Leontariou!F15+[1]Mouzakiou!F15+[1]Palama!F15+[1]Proastiou!F15+[1]Sofades!F15+[1]Fanari!F15+'[1]-'!F15)</f>
        <v>4</v>
      </c>
      <c r="G15" s="125"/>
      <c r="H15" s="125"/>
      <c r="I15" s="125"/>
      <c r="J15" s="125"/>
      <c r="K15" s="109">
        <f t="shared" si="0"/>
        <v>14</v>
      </c>
      <c r="L15" s="109">
        <f t="shared" si="0"/>
        <v>4</v>
      </c>
      <c r="M15" s="109">
        <f t="shared" si="1"/>
        <v>18</v>
      </c>
    </row>
    <row r="16" spans="1:16" s="34" customFormat="1" ht="25.5" customHeight="1" x14ac:dyDescent="0.2">
      <c r="A16" s="110" t="s">
        <v>90</v>
      </c>
      <c r="B16" s="17" t="s">
        <v>6</v>
      </c>
      <c r="C16" s="18" t="s">
        <v>16</v>
      </c>
      <c r="D16" s="117">
        <f>SUM('[1]1o Kard'!D16+'[1]2o Kard'!D16+'[1]3o Kard'!D16+'[1]4o Kard'!D16+'[1]5o Kard'!D16+[1]Esperino!D16+[1]Mousiko!D16+[1]Itea!D16+[1]Magoula!D16+[1]Mataraga!D16+[1]Mitropoli!D16+[1]Kedrou!D16+[1]Leontariou!D16+[1]Mouzakiou!D16+[1]Palama!D16+[1]Proastiou!D16+[1]Sofades!D16+[1]Fanari!D16+'[1]-'!D16)</f>
        <v>35</v>
      </c>
      <c r="E16" s="117">
        <f>SUM('[1]1o Kard'!E16+'[1]2o Kard'!E16+'[1]3o Kard'!E16+'[1]4o Kard'!E16+'[1]5o Kard'!E16+[1]Esperino!E16+[1]Mousiko!E16+[1]Itea!E16+[1]Magoula!E16+[1]Mataraga!E16+[1]Mitropoli!E16+[1]Kedrou!E16+[1]Leontariou!E16+[1]Mouzakiou!E16+[1]Palama!E16+[1]Proastiou!E16+[1]Sofades!E16+[1]Fanari!E16+'[1]-'!E16)</f>
        <v>3</v>
      </c>
      <c r="F16" s="117">
        <f>SUM('[1]1o Kard'!F16+'[1]2o Kard'!F16+'[1]3o Kard'!F16+'[1]4o Kard'!F16+'[1]5o Kard'!F16+[1]Esperino!F16+[1]Mousiko!F16+[1]Itea!F16+[1]Magoula!F16+[1]Mataraga!F16+[1]Mitropoli!F16+[1]Kedrou!F16+[1]Leontariou!F16+[1]Mouzakiou!F16+[1]Palama!F16+[1]Proastiou!F16+[1]Sofades!F16+[1]Fanari!F16+'[1]-'!F16)</f>
        <v>7</v>
      </c>
      <c r="G16" s="125"/>
      <c r="H16" s="125"/>
      <c r="I16" s="125"/>
      <c r="J16" s="125"/>
      <c r="K16" s="109">
        <f t="shared" si="0"/>
        <v>3</v>
      </c>
      <c r="L16" s="109">
        <f t="shared" si="0"/>
        <v>7</v>
      </c>
      <c r="M16" s="109">
        <f t="shared" si="1"/>
        <v>10</v>
      </c>
      <c r="O16" s="34">
        <f>SUM(K15:K16)</f>
        <v>17</v>
      </c>
      <c r="P16" s="34">
        <f>SUM(L15:L16)</f>
        <v>11</v>
      </c>
    </row>
    <row r="17" spans="1:17" s="34" customFormat="1" ht="32.25" customHeight="1" x14ac:dyDescent="0.2">
      <c r="A17" s="110" t="s">
        <v>21</v>
      </c>
      <c r="B17" s="17" t="s">
        <v>6</v>
      </c>
      <c r="C17" s="18" t="s">
        <v>11</v>
      </c>
      <c r="D17" s="117">
        <f>SUM('[1]1o Kard'!D17+'[1]2o Kard'!D17+'[1]3o Kard'!D17+'[1]4o Kard'!D17+'[1]5o Kard'!D17+[1]Esperino!D17+[1]Mousiko!D17+[1]Itea!D17+[1]Magoula!D17+[1]Mataraga!D17+[1]Mitropoli!D17+[1]Kedrou!D17+[1]Leontariou!D17+[1]Mouzakiou!D17+[1]Palama!D17+[1]Proastiou!D17+[1]Sofades!D17+[1]Fanari!D17+'[1]-'!D17)</f>
        <v>38</v>
      </c>
      <c r="E17" s="117">
        <f>SUM('[1]1o Kard'!E17+'[1]2o Kard'!E17+'[1]3o Kard'!E17+'[1]4o Kard'!E17+'[1]5o Kard'!E17+[1]Esperino!E17+[1]Mousiko!E17+[1]Itea!E17+[1]Magoula!E17+[1]Mataraga!E17+[1]Mitropoli!E17+[1]Kedrou!E17+[1]Leontariou!E17+[1]Mouzakiou!E17+[1]Palama!E17+[1]Proastiou!E17+[1]Sofades!E17+[1]Fanari!E17+'[1]-'!E17)</f>
        <v>16</v>
      </c>
      <c r="F17" s="117">
        <f>SUM('[1]1o Kard'!F17+'[1]2o Kard'!F17+'[1]3o Kard'!F17+'[1]4o Kard'!F17+'[1]5o Kard'!F17+[1]Esperino!F17+[1]Mousiko!F17+[1]Itea!F17+[1]Magoula!F17+[1]Mataraga!F17+[1]Mitropoli!F17+[1]Kedrou!F17+[1]Leontariou!F17+[1]Mouzakiou!F17+[1]Palama!F17+[1]Proastiou!F17+[1]Sofades!F17+[1]Fanari!F17+'[1]-'!F17)</f>
        <v>0</v>
      </c>
      <c r="G17" s="126"/>
      <c r="H17" s="126"/>
      <c r="I17" s="126"/>
      <c r="J17" s="126"/>
      <c r="K17" s="109">
        <f t="shared" si="0"/>
        <v>16</v>
      </c>
      <c r="L17" s="109">
        <f t="shared" si="0"/>
        <v>0</v>
      </c>
      <c r="M17" s="109">
        <f t="shared" si="1"/>
        <v>16</v>
      </c>
      <c r="O17" s="109">
        <f>SUM(K17)</f>
        <v>16</v>
      </c>
      <c r="P17" s="109">
        <f>SUM(L17)</f>
        <v>0</v>
      </c>
    </row>
    <row r="18" spans="1:17" s="34" customFormat="1" ht="34.5" customHeight="1" x14ac:dyDescent="0.2">
      <c r="A18" s="110" t="s">
        <v>77</v>
      </c>
      <c r="B18" s="17" t="s">
        <v>6</v>
      </c>
      <c r="C18" s="18" t="s">
        <v>17</v>
      </c>
      <c r="D18" s="117">
        <f>SUM('[1]1o Kard'!D18+'[1]2o Kard'!D18+'[1]3o Kard'!D18+'[1]4o Kard'!D18+'[1]5o Kard'!D18+[1]Esperino!D18+[1]Mousiko!D18+[1]Itea!D18+[1]Magoula!D18+[1]Mataraga!D18+[1]Mitropoli!D18+[1]Kedrou!D18+[1]Leontariou!D18+[1]Mouzakiou!D18+[1]Palama!D18+[1]Proastiou!D18+[1]Sofades!D18+[1]Fanari!D18+'[1]-'!D18)</f>
        <v>34</v>
      </c>
      <c r="E18" s="117">
        <f>SUM('[1]1o Kard'!E18+'[1]2o Kard'!E18+'[1]3o Kard'!E18+'[1]4o Kard'!E18+'[1]5o Kard'!E18+[1]Esperino!E18+[1]Mousiko!E18+[1]Itea!E18+[1]Magoula!E18+[1]Mataraga!E18+[1]Mitropoli!E18+[1]Kedrou!E18+[1]Leontariou!E18+[1]Mouzakiou!E18+[1]Palama!E18+[1]Proastiou!E18+[1]Sofades!E18+[1]Fanari!E18+'[1]-'!E18)</f>
        <v>6</v>
      </c>
      <c r="F18" s="117">
        <f>SUM('[1]1o Kard'!F18+'[1]2o Kard'!F18+'[1]3o Kard'!F18+'[1]4o Kard'!F18+'[1]5o Kard'!F18+[1]Esperino!F18+[1]Mousiko!F18+[1]Itea!F18+[1]Magoula!F18+[1]Mataraga!F18+[1]Mitropoli!F18+[1]Kedrou!F18+[1]Leontariou!F18+[1]Mouzakiou!F18+[1]Palama!F18+[1]Proastiou!F18+[1]Sofades!F18+[1]Fanari!F18+'[1]-'!F18)</f>
        <v>8</v>
      </c>
      <c r="G18" s="126"/>
      <c r="H18" s="126"/>
      <c r="I18" s="126"/>
      <c r="J18" s="126"/>
      <c r="K18" s="109">
        <f t="shared" si="0"/>
        <v>6</v>
      </c>
      <c r="L18" s="109">
        <f t="shared" si="0"/>
        <v>8</v>
      </c>
      <c r="M18" s="109">
        <f t="shared" si="1"/>
        <v>14</v>
      </c>
    </row>
    <row r="19" spans="1:17" s="34" customFormat="1" ht="25.5" customHeight="1" x14ac:dyDescent="0.2">
      <c r="A19" s="110" t="s">
        <v>76</v>
      </c>
      <c r="B19" s="17" t="s">
        <v>6</v>
      </c>
      <c r="C19" s="18" t="s">
        <v>17</v>
      </c>
      <c r="D19" s="117">
        <f>SUM('[1]1o Kard'!D19+'[1]2o Kard'!D19+'[1]3o Kard'!D19+'[1]4o Kard'!D19+'[1]5o Kard'!D19+[1]Esperino!D19+[1]Mousiko!D19+[1]Itea!D19+[1]Magoula!D19+[1]Mataraga!D19+[1]Mitropoli!D19+[1]Kedrou!D19+[1]Leontariou!D19+[1]Mouzakiou!D19+[1]Palama!D19+[1]Proastiou!D19+[1]Sofades!D19+[1]Fanari!D19+'[1]-'!D19)</f>
        <v>34</v>
      </c>
      <c r="E19" s="117">
        <f>SUM('[1]1o Kard'!E19+'[1]2o Kard'!E19+'[1]3o Kard'!E19+'[1]4o Kard'!E19+'[1]5o Kard'!E19+[1]Esperino!E19+[1]Mousiko!E19+[1]Itea!E19+[1]Magoula!E19+[1]Mataraga!E19+[1]Mitropoli!E19+[1]Kedrou!E19+[1]Leontariou!E19+[1]Mouzakiou!E19+[1]Palama!E19+[1]Proastiou!E19+[1]Sofades!E19+[1]Fanari!E19+'[1]-'!E19)</f>
        <v>5</v>
      </c>
      <c r="F19" s="117">
        <f>SUM('[1]1o Kard'!F19+'[1]2o Kard'!F19+'[1]3o Kard'!F19+'[1]4o Kard'!F19+'[1]5o Kard'!F19+[1]Esperino!F19+[1]Mousiko!F19+[1]Itea!F19+[1]Magoula!F19+[1]Mataraga!F19+[1]Mitropoli!F19+[1]Kedrou!F19+[1]Leontariou!F19+[1]Mouzakiou!F19+[1]Palama!F19+[1]Proastiou!F19+[1]Sofades!F19+[1]Fanari!F19+'[1]-'!F19)</f>
        <v>8</v>
      </c>
      <c r="G19" s="126"/>
      <c r="H19" s="126"/>
      <c r="I19" s="126"/>
      <c r="J19" s="126"/>
      <c r="K19" s="109">
        <f t="shared" si="0"/>
        <v>5</v>
      </c>
      <c r="L19" s="109">
        <f t="shared" si="0"/>
        <v>8</v>
      </c>
      <c r="M19" s="109">
        <f t="shared" si="1"/>
        <v>13</v>
      </c>
      <c r="O19" s="34">
        <f>SUM(K18:K19)</f>
        <v>11</v>
      </c>
      <c r="P19" s="34">
        <f>SUM(L18:L19)</f>
        <v>16</v>
      </c>
    </row>
    <row r="20" spans="1:17" s="34" customFormat="1" ht="37.5" customHeight="1" x14ac:dyDescent="0.2">
      <c r="A20" s="123" t="s">
        <v>68</v>
      </c>
      <c r="B20" s="21" t="s">
        <v>8</v>
      </c>
      <c r="C20" s="22" t="s">
        <v>7</v>
      </c>
      <c r="D20" s="117">
        <f>SUM('[1]1o Kard'!D20+'[1]2o Kard'!D20+'[1]3o Kard'!D20+'[1]4o Kard'!D20+'[1]5o Kard'!D20+[1]Esperino!D20+[1]Mousiko!D20+[1]Itea!D20+[1]Magoula!D20+[1]Mataraga!D20+[1]Mitropoli!D20+[1]Kedrou!D20+[1]Leontariou!D20+[1]Mouzakiou!D20+[1]Palama!D20+[1]Proastiou!D20+[1]Sofades!D20+[1]Fanari!D20+'[1]-'!D20)</f>
        <v>43</v>
      </c>
      <c r="E20" s="126"/>
      <c r="F20" s="126"/>
      <c r="G20" s="117">
        <f>SUM('[1]1o Kard'!G20+'[1]2o Kard'!G20+'[1]3o Kard'!G20+'[1]4o Kard'!G20+'[1]5o Kard'!G20+[1]Esperino!G20+[1]Mousiko!G20+[1]Itea!G20+[1]Magoula!G20+[1]Mataraga!G20+[1]Mitropoli!G20+[1]Kedrou!G20+[1]Leontariou!G20+[1]Mouzakiou!G20+[1]Palama!G20+[1]Proastiou!G20+[1]Sofades!G20+[1]Fanari!G20+'[1]-'!G20)</f>
        <v>19</v>
      </c>
      <c r="H20" s="117">
        <f>SUM('[1]1o Kard'!H20+'[1]2o Kard'!H20+'[1]3o Kard'!H20+'[1]4o Kard'!H20+'[1]5o Kard'!H20+[1]Esperino!H20+[1]Mousiko!H20+[1]Itea!H20+[1]Magoula!H20+[1]Mataraga!H20+[1]Mitropoli!H20+[1]Kedrou!H20+[1]Leontariou!H20+[1]Mouzakiou!H20+[1]Palama!H20+[1]Proastiou!H20+[1]Sofades!H20+[1]Fanari!H20+'[1]-'!H20)</f>
        <v>8</v>
      </c>
      <c r="I20" s="126"/>
      <c r="J20" s="126"/>
      <c r="K20" s="109">
        <f>SUM(G20)</f>
        <v>19</v>
      </c>
      <c r="L20" s="109">
        <f>SUM(H20)</f>
        <v>8</v>
      </c>
      <c r="M20" s="109">
        <f t="shared" si="1"/>
        <v>27</v>
      </c>
    </row>
    <row r="21" spans="1:17" s="34" customFormat="1" ht="25.5" customHeight="1" x14ac:dyDescent="0.2">
      <c r="A21" s="108" t="s">
        <v>69</v>
      </c>
      <c r="B21" s="21" t="s">
        <v>8</v>
      </c>
      <c r="C21" s="22" t="s">
        <v>7</v>
      </c>
      <c r="D21" s="117">
        <f>SUM('[1]1o Kard'!D21+'[1]2o Kard'!D21+'[1]3o Kard'!D21+'[1]4o Kard'!D21+'[1]5o Kard'!D21+[1]Esperino!D21+[1]Mousiko!D21+[1]Itea!D21+[1]Magoula!D21+[1]Mataraga!D21+[1]Mitropoli!D21+[1]Kedrou!D21+[1]Leontariou!D21+[1]Mouzakiou!D21+[1]Palama!D21+[1]Proastiou!D21+[1]Sofades!D21+[1]Fanari!D21+'[1]-'!D21)</f>
        <v>43</v>
      </c>
      <c r="E21" s="126"/>
      <c r="F21" s="126"/>
      <c r="G21" s="117">
        <f>SUM('[1]1o Kard'!G21+'[1]2o Kard'!G21+'[1]3o Kard'!G21+'[1]4o Kard'!G21+'[1]5o Kard'!G21+[1]Esperino!G21+[1]Mousiko!G21+[1]Itea!G21+[1]Magoula!G21+[1]Mataraga!G21+[1]Mitropoli!G21+[1]Kedrou!G21+[1]Leontariou!G21+[1]Mouzakiou!G21+[1]Palama!G21+[1]Proastiou!G21+[1]Sofades!G21+[1]Fanari!G21+'[1]-'!G21)</f>
        <v>25</v>
      </c>
      <c r="H21" s="117">
        <f>SUM('[1]1o Kard'!H21+'[1]2o Kard'!H21+'[1]3o Kard'!H21+'[1]4o Kard'!H21+'[1]5o Kard'!H21+[1]Esperino!H21+[1]Mousiko!H21+[1]Itea!H21+[1]Magoula!H21+[1]Mataraga!H21+[1]Mitropoli!H21+[1]Kedrou!H21+[1]Leontariou!H21+[1]Mouzakiou!H21+[1]Palama!H21+[1]Proastiou!H21+[1]Sofades!H21+[1]Fanari!H21+'[1]-'!H21)</f>
        <v>6</v>
      </c>
      <c r="I21" s="126"/>
      <c r="J21" s="126"/>
      <c r="K21" s="109">
        <f t="shared" ref="K21:L30" si="2">SUM(G21)</f>
        <v>25</v>
      </c>
      <c r="L21" s="109">
        <f t="shared" si="2"/>
        <v>6</v>
      </c>
      <c r="M21" s="109">
        <f t="shared" si="1"/>
        <v>31</v>
      </c>
    </row>
    <row r="22" spans="1:17" ht="25.5" customHeight="1" x14ac:dyDescent="0.2">
      <c r="A22" s="110" t="s">
        <v>70</v>
      </c>
      <c r="B22" s="21" t="s">
        <v>8</v>
      </c>
      <c r="C22" s="23" t="s">
        <v>7</v>
      </c>
      <c r="D22" s="117">
        <f>SUM('[1]1o Kard'!D22+'[1]2o Kard'!D22+'[1]3o Kard'!D22+'[1]4o Kard'!D22+'[1]5o Kard'!D22+[1]Esperino!D22+[1]Mousiko!D22+[1]Itea!D22+[1]Magoula!D22+[1]Mataraga!D22+[1]Mitropoli!D22+[1]Kedrou!D22+[1]Leontariou!D22+[1]Mouzakiou!D22+[1]Palama!D22+[1]Proastiou!D22+[1]Sofades!D22+[1]Fanari!D22+'[1]-'!D22)</f>
        <v>43</v>
      </c>
      <c r="E22" s="126"/>
      <c r="F22" s="126"/>
      <c r="G22" s="117">
        <f>SUM('[1]1o Kard'!G22+'[1]2o Kard'!G22+'[1]3o Kard'!G22+'[1]4o Kard'!G22+'[1]5o Kard'!G22+[1]Esperino!G22+[1]Mousiko!G22+[1]Itea!G22+[1]Magoula!G22+[1]Mataraga!G22+[1]Mitropoli!G22+[1]Kedrou!G22+[1]Leontariou!G22+[1]Mouzakiou!G22+[1]Palama!G22+[1]Proastiou!G22+[1]Sofades!G22+[1]Fanari!G22+'[1]-'!G22)</f>
        <v>15</v>
      </c>
      <c r="H22" s="117">
        <f>SUM('[1]1o Kard'!H22+'[1]2o Kard'!H22+'[1]3o Kard'!H22+'[1]4o Kard'!H22+'[1]5o Kard'!H22+[1]Esperino!H22+[1]Mousiko!H22+[1]Itea!H22+[1]Magoula!H22+[1]Mataraga!H22+[1]Mitropoli!H22+[1]Kedrou!H22+[1]Leontariou!H22+[1]Mouzakiou!H22+[1]Palama!H22+[1]Proastiou!H22+[1]Sofades!H22+[1]Fanari!H22+'[1]-'!H22)</f>
        <v>3</v>
      </c>
      <c r="I22" s="126"/>
      <c r="J22" s="126"/>
      <c r="K22" s="109">
        <f t="shared" si="2"/>
        <v>15</v>
      </c>
      <c r="L22" s="109">
        <f t="shared" si="2"/>
        <v>3</v>
      </c>
      <c r="M22" s="109">
        <f t="shared" si="1"/>
        <v>18</v>
      </c>
      <c r="O22" s="1">
        <f>SUM(K20:K22)</f>
        <v>59</v>
      </c>
      <c r="P22" s="1">
        <f>SUM(L20:L22)</f>
        <v>17</v>
      </c>
    </row>
    <row r="23" spans="1:17" ht="25.5" customHeight="1" x14ac:dyDescent="0.2">
      <c r="A23" s="110" t="s">
        <v>72</v>
      </c>
      <c r="B23" s="21" t="s">
        <v>8</v>
      </c>
      <c r="C23" s="23" t="s">
        <v>12</v>
      </c>
      <c r="D23" s="117">
        <f>SUM('[1]1o Kard'!D23+'[1]2o Kard'!D23+'[1]3o Kard'!D23+'[1]4o Kard'!D23+'[1]5o Kard'!D23+[1]Esperino!D23+[1]Mousiko!D23+[1]Itea!D23+[1]Magoula!D23+[1]Mataraga!D23+[1]Mitropoli!D23+[1]Kedrou!D23+[1]Leontariou!D23+[1]Mouzakiou!D23+[1]Palama!D23+[1]Proastiou!D23+[1]Sofades!D23+[1]Fanari!D23+'[1]-'!D23)</f>
        <v>38</v>
      </c>
      <c r="E23" s="126"/>
      <c r="F23" s="126"/>
      <c r="G23" s="117">
        <f>SUM('[1]1o Kard'!G23+'[1]2o Kard'!G23+'[1]3o Kard'!G23+'[1]4o Kard'!G23+'[1]5o Kard'!G23+[1]Esperino!G23+[1]Mousiko!G23+[1]Itea!G23+[1]Magoula!G23+[1]Mataraga!G23+[1]Mitropoli!G23+[1]Kedrou!G23+[1]Leontariou!G23+[1]Mouzakiou!G23+[1]Palama!G23+[1]Proastiou!G23+[1]Sofades!G23+[1]Fanari!G23+'[1]-'!G23)</f>
        <v>11</v>
      </c>
      <c r="H23" s="117">
        <f>SUM('[1]1o Kard'!H23+'[1]2o Kard'!H23+'[1]3o Kard'!H23+'[1]4o Kard'!H23+'[1]5o Kard'!H23+[1]Esperino!H23+[1]Mousiko!H23+[1]Itea!H23+[1]Magoula!H23+[1]Mataraga!H23+[1]Mitropoli!H23+[1]Kedrou!H23+[1]Leontariou!H23+[1]Mouzakiou!H23+[1]Palama!H23+[1]Proastiou!H23+[1]Sofades!H23+[1]Fanari!H23+'[1]-'!H23)</f>
        <v>11</v>
      </c>
      <c r="I23" s="126"/>
      <c r="J23" s="126"/>
      <c r="K23" s="109">
        <f t="shared" si="2"/>
        <v>11</v>
      </c>
      <c r="L23" s="109">
        <f t="shared" si="2"/>
        <v>11</v>
      </c>
      <c r="M23" s="109">
        <f t="shared" si="1"/>
        <v>22</v>
      </c>
    </row>
    <row r="24" spans="1:17" ht="25.5" customHeight="1" x14ac:dyDescent="0.2">
      <c r="A24" s="108" t="s">
        <v>98</v>
      </c>
      <c r="B24" s="21" t="s">
        <v>8</v>
      </c>
      <c r="C24" s="23" t="s">
        <v>12</v>
      </c>
      <c r="D24" s="117">
        <f>SUM('[1]1o Kard'!D24+'[1]2o Kard'!D24+'[1]3o Kard'!D24+'[1]4o Kard'!D24+'[1]5o Kard'!D24+[1]Esperino!D24+[1]Mousiko!D24+[1]Itea!D24+[1]Magoula!D24+[1]Mataraga!D24+[1]Mitropoli!D24+[1]Kedrou!D24+[1]Leontariou!D24+[1]Mouzakiou!D24+[1]Palama!D24+[1]Proastiou!D24+[1]Sofades!D24+[1]Fanari!D24+'[1]-'!D24)</f>
        <v>38</v>
      </c>
      <c r="E24" s="126"/>
      <c r="F24" s="126"/>
      <c r="G24" s="117">
        <f>SUM('[1]1o Kard'!G24+'[1]2o Kard'!G24+'[1]3o Kard'!G24+'[1]4o Kard'!G24+'[1]5o Kard'!G24+[1]Esperino!G24+[1]Mousiko!G24+[1]Itea!G24+[1]Magoula!G24+[1]Mataraga!G24+[1]Mitropoli!G24+[1]Kedrou!G24+[1]Leontariou!G24+[1]Mouzakiou!G24+[1]Palama!G24+[1]Proastiou!G24+[1]Sofades!G24+[1]Fanari!G24+'[1]-'!G24)</f>
        <v>10</v>
      </c>
      <c r="H24" s="117">
        <f>SUM('[1]1o Kard'!H24+'[1]2o Kard'!H24+'[1]3o Kard'!H24+'[1]4o Kard'!H24+'[1]5o Kard'!H24+[1]Esperino!H24+[1]Mousiko!H24+[1]Itea!H24+[1]Magoula!H24+[1]Mataraga!H24+[1]Mitropoli!H24+[1]Kedrou!H24+[1]Leontariou!H24+[1]Mouzakiou!H24+[1]Palama!H24+[1]Proastiou!H24+[1]Sofades!H24+[1]Fanari!H24+'[1]-'!H24)</f>
        <v>6</v>
      </c>
      <c r="I24" s="126"/>
      <c r="J24" s="126"/>
      <c r="K24" s="109">
        <f t="shared" si="2"/>
        <v>10</v>
      </c>
      <c r="L24" s="109">
        <f t="shared" si="2"/>
        <v>6</v>
      </c>
      <c r="M24" s="109">
        <f t="shared" si="1"/>
        <v>16</v>
      </c>
    </row>
    <row r="25" spans="1:17" ht="25.5" customHeight="1" x14ac:dyDescent="0.2">
      <c r="A25" s="108" t="s">
        <v>99</v>
      </c>
      <c r="B25" s="21" t="s">
        <v>8</v>
      </c>
      <c r="C25" s="23" t="s">
        <v>12</v>
      </c>
      <c r="D25" s="117">
        <f>SUM('[1]1o Kard'!D25+'[1]2o Kard'!D25+'[1]3o Kard'!D25+'[1]4o Kard'!D25+'[1]5o Kard'!D25+[1]Esperino!D25+[1]Mousiko!D25+[1]Itea!D25+[1]Magoula!D25+[1]Mataraga!D25+[1]Mitropoli!D25+[1]Kedrou!D25+[1]Leontariou!D25+[1]Mouzakiou!D25+[1]Palama!D25+[1]Proastiou!D25+[1]Sofades!D25+[1]Fanari!D25+'[1]-'!D25)</f>
        <v>38</v>
      </c>
      <c r="E25" s="126"/>
      <c r="F25" s="126"/>
      <c r="G25" s="117">
        <f>SUM('[1]1o Kard'!G25+'[1]2o Kard'!G25+'[1]3o Kard'!G25+'[1]4o Kard'!G25+'[1]5o Kard'!G25+[1]Esperino!G25+[1]Mousiko!G25+[1]Itea!G25+[1]Magoula!G25+[1]Mataraga!G25+[1]Mitropoli!G25+[1]Kedrou!G25+[1]Leontariou!G25+[1]Mouzakiou!G25+[1]Palama!G25+[1]Proastiou!G25+[1]Sofades!G25+[1]Fanari!G25+'[1]-'!G25)</f>
        <v>8</v>
      </c>
      <c r="H25" s="117">
        <f>SUM('[1]1o Kard'!H25+'[1]2o Kard'!H25+'[1]3o Kard'!H25+'[1]4o Kard'!H25+'[1]5o Kard'!H25+[1]Esperino!H25+[1]Mousiko!H25+[1]Itea!H25+[1]Magoula!H25+[1]Mataraga!H25+[1]Mitropoli!H25+[1]Kedrou!H25+[1]Leontariou!H25+[1]Mouzakiou!H25+[1]Palama!H25+[1]Proastiou!H25+[1]Sofades!H25+[1]Fanari!H25+'[1]-'!H25)</f>
        <v>6</v>
      </c>
      <c r="I25" s="126"/>
      <c r="J25" s="126"/>
      <c r="K25" s="109">
        <f t="shared" si="2"/>
        <v>8</v>
      </c>
      <c r="L25" s="109">
        <f t="shared" si="2"/>
        <v>6</v>
      </c>
      <c r="M25" s="109">
        <f t="shared" si="1"/>
        <v>14</v>
      </c>
      <c r="O25" s="1">
        <f>SUM(K23:K25)</f>
        <v>29</v>
      </c>
      <c r="P25" s="1">
        <f>SUM(L23:L25)</f>
        <v>23</v>
      </c>
    </row>
    <row r="26" spans="1:17" ht="25.5" customHeight="1" x14ac:dyDescent="0.2">
      <c r="A26" s="110" t="s">
        <v>73</v>
      </c>
      <c r="B26" s="21" t="s">
        <v>8</v>
      </c>
      <c r="C26" s="23" t="s">
        <v>16</v>
      </c>
      <c r="D26" s="117">
        <f>SUM('[1]1o Kard'!D26+'[1]2o Kard'!D26+'[1]3o Kard'!D26+'[1]4o Kard'!D26+'[1]5o Kard'!D26+[1]Esperino!D26+[1]Mousiko!D26+[1]Itea!D26+[1]Magoula!D26+[1]Mataraga!D26+[1]Mitropoli!D26+[1]Kedrou!D26+[1]Leontariou!D26+[1]Mouzakiou!D26+[1]Palama!D26+[1]Proastiou!D26+[1]Sofades!D26+[1]Fanari!D26+'[1]-'!D26)</f>
        <v>16</v>
      </c>
      <c r="E26" s="126"/>
      <c r="F26" s="126"/>
      <c r="G26" s="117">
        <f>SUM('[1]1o Kard'!G26+'[1]2o Kard'!G26+'[1]3o Kard'!G26+'[1]4o Kard'!G26+'[1]5o Kard'!G26+[1]Esperino!G26+[1]Mousiko!G26+[1]Itea!G26+[1]Magoula!G26+[1]Mataraga!G26+[1]Mitropoli!G26+[1]Kedrou!G26+[1]Leontariou!G26+[1]Mouzakiou!G26+[1]Palama!G26+[1]Proastiou!G26+[1]Sofades!G26+[1]Fanari!G26+'[1]-'!G26)</f>
        <v>10</v>
      </c>
      <c r="H26" s="117">
        <f>SUM('[1]1o Kard'!H26+'[1]2o Kard'!H26+'[1]3o Kard'!H26+'[1]4o Kard'!H26+'[1]5o Kard'!H26+[1]Esperino!H26+[1]Mousiko!H26+[1]Itea!H26+[1]Magoula!H26+[1]Mataraga!H26+[1]Mitropoli!H26+[1]Kedrou!H26+[1]Leontariou!H26+[1]Mouzakiou!H26+[1]Palama!H26+[1]Proastiou!H26+[1]Sofades!H26+[1]Fanari!H26+'[1]-'!H26)</f>
        <v>4</v>
      </c>
      <c r="I26" s="126"/>
      <c r="J26" s="126"/>
      <c r="K26" s="109">
        <f t="shared" si="2"/>
        <v>10</v>
      </c>
      <c r="L26" s="109">
        <f t="shared" si="2"/>
        <v>4</v>
      </c>
      <c r="M26" s="109">
        <f t="shared" si="1"/>
        <v>14</v>
      </c>
    </row>
    <row r="27" spans="1:17" ht="25.5" customHeight="1" x14ac:dyDescent="0.2">
      <c r="A27" s="108" t="s">
        <v>100</v>
      </c>
      <c r="B27" s="21" t="s">
        <v>8</v>
      </c>
      <c r="C27" s="23" t="s">
        <v>16</v>
      </c>
      <c r="D27" s="117">
        <f>SUM('[1]1o Kard'!D27+'[1]2o Kard'!D27+'[1]3o Kard'!D27+'[1]4o Kard'!D27+'[1]5o Kard'!D27+[1]Esperino!D27+[1]Mousiko!D27+[1]Itea!D27+[1]Magoula!D27+[1]Mataraga!D27+[1]Mitropoli!D27+[1]Kedrou!D27+[1]Leontariou!D27+[1]Mouzakiou!D27+[1]Palama!D27+[1]Proastiou!D27+[1]Sofades!D27+[1]Fanari!D27+'[1]-'!D27)</f>
        <v>16</v>
      </c>
      <c r="E27" s="126"/>
      <c r="F27" s="126"/>
      <c r="G27" s="117">
        <f>SUM('[1]1o Kard'!G27+'[1]2o Kard'!G27+'[1]3o Kard'!G27+'[1]4o Kard'!G27+'[1]5o Kard'!G27+[1]Esperino!G27+[1]Mousiko!G27+[1]Itea!G27+[1]Magoula!G27+[1]Mataraga!G27+[1]Mitropoli!G27+[1]Kedrou!G27+[1]Leontariou!G27+[1]Mouzakiou!G27+[1]Palama!G27+[1]Proastiou!G27+[1]Sofades!G27+[1]Fanari!G27+'[1]-'!G27)</f>
        <v>9</v>
      </c>
      <c r="H27" s="117">
        <f>SUM('[1]1o Kard'!H27+'[1]2o Kard'!H27+'[1]3o Kard'!H27+'[1]4o Kard'!H27+'[1]5o Kard'!H27+[1]Esperino!H27+[1]Mousiko!H27+[1]Itea!H27+[1]Magoula!H27+[1]Mataraga!H27+[1]Mitropoli!H27+[1]Kedrou!H27+[1]Leontariou!H27+[1]Mouzakiou!H27+[1]Palama!H27+[1]Proastiou!H27+[1]Sofades!H27+[1]Fanari!H27+'[1]-'!H27)</f>
        <v>5</v>
      </c>
      <c r="I27" s="126"/>
      <c r="J27" s="126"/>
      <c r="K27" s="109">
        <f t="shared" si="2"/>
        <v>9</v>
      </c>
      <c r="L27" s="109">
        <f t="shared" si="2"/>
        <v>5</v>
      </c>
      <c r="M27" s="109">
        <f t="shared" si="1"/>
        <v>14</v>
      </c>
    </row>
    <row r="28" spans="1:17" ht="25.5" customHeight="1" x14ac:dyDescent="0.2">
      <c r="A28" s="124" t="s">
        <v>101</v>
      </c>
      <c r="B28" s="21" t="s">
        <v>8</v>
      </c>
      <c r="C28" s="23" t="s">
        <v>16</v>
      </c>
      <c r="D28" s="117">
        <f>SUM('[1]1o Kard'!D28+'[1]2o Kard'!D28+'[1]3o Kard'!D28+'[1]4o Kard'!D28+'[1]5o Kard'!D28+[1]Esperino!D28+[1]Mousiko!D28+[1]Itea!D28+[1]Magoula!D28+[1]Mataraga!D28+[1]Mitropoli!D28+[1]Kedrou!D28+[1]Leontariou!D28+[1]Mouzakiou!D28+[1]Palama!D28+[1]Proastiou!D28+[1]Sofades!D28+[1]Fanari!D28+'[1]-'!D28)</f>
        <v>16</v>
      </c>
      <c r="E28" s="126"/>
      <c r="F28" s="126"/>
      <c r="G28" s="117">
        <f>SUM('[1]1o Kard'!G28+'[1]2o Kard'!G28+'[1]3o Kard'!G28+'[1]4o Kard'!G28+'[1]5o Kard'!G28+[1]Esperino!G28+[1]Mousiko!G28+[1]Itea!G28+[1]Magoula!G28+[1]Mataraga!G28+[1]Mitropoli!G28+[1]Kedrou!G28+[1]Leontariou!G28+[1]Mouzakiou!G28+[1]Palama!G28+[1]Proastiou!G28+[1]Sofades!G28+[1]Fanari!G28+'[1]-'!G28)</f>
        <v>3</v>
      </c>
      <c r="H28" s="117">
        <f>SUM('[1]1o Kard'!H28+'[1]2o Kard'!H28+'[1]3o Kard'!H28+'[1]4o Kard'!H28+'[1]5o Kard'!H28+[1]Esperino!H28+[1]Mousiko!H28+[1]Itea!H28+[1]Magoula!H28+[1]Mataraga!H28+[1]Mitropoli!H28+[1]Kedrou!H28+[1]Leontariou!H28+[1]Mouzakiou!H28+[1]Palama!H28+[1]Proastiou!H28+[1]Sofades!H28+[1]Fanari!H28+'[1]-'!H28)</f>
        <v>4</v>
      </c>
      <c r="I28" s="126"/>
      <c r="J28" s="126"/>
      <c r="K28" s="109">
        <f t="shared" si="2"/>
        <v>3</v>
      </c>
      <c r="L28" s="109">
        <f t="shared" si="2"/>
        <v>4</v>
      </c>
      <c r="M28" s="109">
        <f t="shared" si="1"/>
        <v>7</v>
      </c>
      <c r="O28" s="1">
        <f>SUM(K26:K28)</f>
        <v>22</v>
      </c>
      <c r="P28" s="1">
        <f>SUM(L26:L28)</f>
        <v>13</v>
      </c>
      <c r="Q28" s="28"/>
    </row>
    <row r="29" spans="1:17" ht="25.5" customHeight="1" x14ac:dyDescent="0.2">
      <c r="A29" s="110" t="s">
        <v>78</v>
      </c>
      <c r="B29" s="21" t="s">
        <v>8</v>
      </c>
      <c r="C29" s="23" t="s">
        <v>17</v>
      </c>
      <c r="D29" s="117">
        <f>SUM('[1]1o Kard'!D29+'[1]2o Kard'!D29+'[1]3o Kard'!D29+'[1]4o Kard'!D29+'[1]5o Kard'!D29+[1]Esperino!D29+[1]Mousiko!D29+[1]Itea!D29+[1]Magoula!D29+[1]Mataraga!D29+[1]Mitropoli!D29+[1]Kedrou!D29+[1]Leontariou!D29+[1]Mouzakiou!D29+[1]Palama!D29+[1]Proastiou!D29+[1]Sofades!D29+[1]Fanari!D29+'[1]-'!D29)</f>
        <v>13</v>
      </c>
      <c r="E29" s="126"/>
      <c r="F29" s="126"/>
      <c r="G29" s="117">
        <f>SUM('[1]1o Kard'!G29+'[1]2o Kard'!G29+'[1]3o Kard'!G29+'[1]4o Kard'!G29+'[1]5o Kard'!G29+[1]Esperino!G29+[1]Mousiko!G29+[1]Itea!G29+[1]Magoula!G29+[1]Mataraga!G29+[1]Mitropoli!G29+[1]Kedrou!G29+[1]Leontariou!G29+[1]Mouzakiou!G29+[1]Palama!G29+[1]Proastiou!G29+[1]Sofades!G29+[1]Fanari!G29+'[1]-'!G29)</f>
        <v>7</v>
      </c>
      <c r="H29" s="117">
        <f>SUM('[1]1o Kard'!H29+'[1]2o Kard'!H29+'[1]3o Kard'!H29+'[1]4o Kard'!H29+'[1]5o Kard'!H29+[1]Esperino!H29+[1]Mousiko!H29+[1]Itea!H29+[1]Magoula!H29+[1]Mataraga!H29+[1]Mitropoli!H29+[1]Kedrou!H29+[1]Leontariou!H29+[1]Mouzakiou!H29+[1]Palama!H29+[1]Proastiou!H29+[1]Sofades!H29+[1]Fanari!H29+'[1]-'!H29)</f>
        <v>3</v>
      </c>
      <c r="I29" s="126"/>
      <c r="J29" s="126"/>
      <c r="K29" s="109">
        <f t="shared" si="2"/>
        <v>7</v>
      </c>
      <c r="L29" s="109">
        <f t="shared" si="2"/>
        <v>3</v>
      </c>
      <c r="M29" s="109">
        <f t="shared" si="1"/>
        <v>10</v>
      </c>
    </row>
    <row r="30" spans="1:17" ht="37.5" customHeight="1" x14ac:dyDescent="0.2">
      <c r="A30" s="110" t="s">
        <v>102</v>
      </c>
      <c r="B30" s="21" t="s">
        <v>8</v>
      </c>
      <c r="C30" s="23" t="s">
        <v>17</v>
      </c>
      <c r="D30" s="117">
        <f>SUM('[1]1o Kard'!D30+'[1]2o Kard'!D30+'[1]3o Kard'!D30+'[1]4o Kard'!D30+'[1]5o Kard'!D30+[1]Esperino!D30+[1]Mousiko!D30+[1]Itea!D30+[1]Magoula!D30+[1]Mataraga!D30+[1]Mitropoli!D30+[1]Kedrou!D30+[1]Leontariou!D30+[1]Mouzakiou!D30+[1]Palama!D30+[1]Proastiou!D30+[1]Sofades!D30+[1]Fanari!D30+'[1]-'!D30)</f>
        <v>13</v>
      </c>
      <c r="E30" s="126"/>
      <c r="F30" s="126"/>
      <c r="G30" s="117">
        <f>SUM('[1]1o Kard'!G30+'[1]2o Kard'!G30+'[1]3o Kard'!G30+'[1]4o Kard'!G30+'[1]5o Kard'!G30+[1]Esperino!G30+[1]Mousiko!G30+[1]Itea!G30+[1]Magoula!G30+[1]Mataraga!G30+[1]Mitropoli!G30+[1]Kedrou!G30+[1]Leontariou!G30+[1]Mouzakiou!G30+[1]Palama!G30+[1]Proastiou!G30+[1]Sofades!G30+[1]Fanari!G30+'[1]-'!G30)</f>
        <v>9</v>
      </c>
      <c r="H30" s="117">
        <f>SUM('[1]1o Kard'!H30+'[1]2o Kard'!H30+'[1]3o Kard'!H30+'[1]4o Kard'!H30+'[1]5o Kard'!H30+[1]Esperino!H30+[1]Mousiko!H30+[1]Itea!H30+[1]Magoula!H30+[1]Mataraga!H30+[1]Mitropoli!H30+[1]Kedrou!H30+[1]Leontariou!H30+[1]Mouzakiou!H30+[1]Palama!H30+[1]Proastiou!H30+[1]Sofades!H30+[1]Fanari!H30+'[1]-'!H30)</f>
        <v>2</v>
      </c>
      <c r="I30" s="126"/>
      <c r="J30" s="126"/>
      <c r="K30" s="109">
        <f t="shared" si="2"/>
        <v>9</v>
      </c>
      <c r="L30" s="109">
        <f t="shared" si="2"/>
        <v>2</v>
      </c>
      <c r="M30" s="109">
        <f t="shared" si="1"/>
        <v>11</v>
      </c>
      <c r="O30" s="1">
        <f>SUM(K29:K30)</f>
        <v>16</v>
      </c>
      <c r="P30" s="1">
        <f>SUM(L29:L30)</f>
        <v>5</v>
      </c>
    </row>
    <row r="31" spans="1:17" ht="25.5" customHeight="1" x14ac:dyDescent="0.2">
      <c r="A31" s="108" t="s">
        <v>18</v>
      </c>
      <c r="B31" s="31" t="s">
        <v>13</v>
      </c>
      <c r="C31" s="32" t="s">
        <v>12</v>
      </c>
      <c r="D31" s="117">
        <f>SUM('[1]1o Kard'!D31+'[1]2o Kard'!D31+'[1]3o Kard'!D31+'[1]4o Kard'!D31+'[1]5o Kard'!D31+[1]Esperino!D31+[1]Mousiko!D31+[1]Itea!D31+[1]Magoula!D31+[1]Mataraga!D31+[1]Mitropoli!D31+[1]Kedrou!D31+[1]Leontariou!D31+[1]Mouzakiou!D31+[1]Palama!D31+[1]Proastiou!D31+[1]Sofades!D31+[1]Fanari!D31+'[1]-'!D31)</f>
        <v>38</v>
      </c>
      <c r="E31" s="126"/>
      <c r="F31" s="126"/>
      <c r="G31" s="126"/>
      <c r="H31" s="126"/>
      <c r="I31" s="117">
        <f>SUM('[1]1o Kard'!I31+'[1]2o Kard'!I31+'[1]3o Kard'!I30+'[1]4o Kard'!I31+'[1]5o Kard'!I31+[1]Esperino!I31+[1]Mousiko!I31+[1]Itea!I31+[1]Magoula!I31+[1]Mataraga!I31+[1]Mitropoli!I31+[1]Kedrou!I31+[1]Leontariou!I31+[1]Mouzakiou!I31+[1]Palama!I31+[1]Proastiou!I31+[1]Sofades!I31+[1]Fanari!I31+'[1]-'!I31)</f>
        <v>19</v>
      </c>
      <c r="J31" s="117">
        <f>SUM('[1]1o Kard'!J31+'[1]2o Kard'!J31+'[1]3o Kard'!J31+'[1]4o Kard'!J31+'[1]5o Kard'!J31+[1]Esperino!J31+[1]Mousiko!J31+[1]Itea!J31+[1]Magoula!J31+[1]Mataraga!J31+[1]Mitropoli!J31+[1]Kedrou!J31+[1]Leontariou!J31+[1]Mouzakiou!J31+[1]Palama!J31+[1]Proastiou!J31+[1]Sofades!J31+[1]Fanari!J31+'[1]-'!J31)</f>
        <v>4</v>
      </c>
      <c r="K31" s="109">
        <f>SUM(I31)</f>
        <v>19</v>
      </c>
      <c r="L31" s="109">
        <f>SUM(J31)</f>
        <v>4</v>
      </c>
      <c r="M31" s="109">
        <f t="shared" si="1"/>
        <v>23</v>
      </c>
    </row>
    <row r="32" spans="1:17" ht="33" customHeight="1" x14ac:dyDescent="0.2">
      <c r="A32" s="110" t="s">
        <v>74</v>
      </c>
      <c r="B32" s="31" t="s">
        <v>13</v>
      </c>
      <c r="C32" s="32" t="s">
        <v>12</v>
      </c>
      <c r="D32" s="117">
        <f>SUM('[1]1o Kard'!D32+'[1]2o Kard'!D32+'[1]3o Kard'!D32+'[1]4o Kard'!D32+'[1]5o Kard'!D32+[1]Esperino!D32+[1]Mousiko!D32+[1]Itea!D32+[1]Magoula!D32+[1]Mataraga!D32+[1]Mitropoli!D32+[1]Kedrou!D32+[1]Leontariou!D32+[1]Mouzakiou!D32+[1]Palama!D32+[1]Proastiou!D32+[1]Sofades!D32+[1]Fanari!D32+'[1]-'!D32)</f>
        <v>38</v>
      </c>
      <c r="E32" s="126"/>
      <c r="F32" s="126"/>
      <c r="G32" s="126"/>
      <c r="H32" s="126"/>
      <c r="I32" s="117">
        <f>SUM('[1]1o Kard'!I32+'[1]2o Kard'!I32+'[1]3o Kard'!I31+'[1]4o Kard'!I32+'[1]5o Kard'!I32+[1]Esperino!I32+[1]Mousiko!I32+[1]Itea!I32+[1]Magoula!I32+[1]Mataraga!I32+[1]Mitropoli!I32+[1]Kedrou!I32+[1]Leontariou!I32+[1]Mouzakiou!I32+[1]Palama!I32+[1]Proastiou!I32+[1]Sofades!I32+[1]Fanari!I32+'[1]-'!I32)</f>
        <v>15</v>
      </c>
      <c r="J32" s="117">
        <f>SUM('[1]1o Kard'!J32+'[1]2o Kard'!J32+'[1]3o Kard'!J32+'[1]4o Kard'!J32+'[1]5o Kard'!J32+[1]Esperino!J32+[1]Mousiko!J32+[1]Itea!J32+[1]Magoula!J32+[1]Mataraga!J32+[1]Mitropoli!J32+[1]Kedrou!J32+[1]Leontariou!J32+[1]Mouzakiou!J32+[1]Palama!J32+[1]Proastiou!J32+[1]Sofades!J32+[1]Fanari!J32+'[1]-'!J32)</f>
        <v>7</v>
      </c>
      <c r="K32" s="109">
        <f t="shared" ref="K32:L38" si="3">SUM(I32)</f>
        <v>15</v>
      </c>
      <c r="L32" s="109">
        <f t="shared" si="3"/>
        <v>7</v>
      </c>
      <c r="M32" s="109">
        <f t="shared" si="1"/>
        <v>22</v>
      </c>
    </row>
    <row r="33" spans="1:16" ht="25.5" customHeight="1" x14ac:dyDescent="0.2">
      <c r="A33" s="110" t="s">
        <v>103</v>
      </c>
      <c r="B33" s="31" t="s">
        <v>13</v>
      </c>
      <c r="C33" s="32" t="s">
        <v>12</v>
      </c>
      <c r="D33" s="117">
        <f>SUM('[1]1o Kard'!D33+'[1]2o Kard'!D33+'[1]3o Kard'!D33+'[1]4o Kard'!D33+'[1]5o Kard'!D33+[1]Esperino!D33+[1]Mousiko!D33+[1]Itea!D33+[1]Magoula!D33+[1]Mataraga!D33+[1]Mitropoli!D33+[1]Kedrou!D33+[1]Leontariou!D33+[1]Mouzakiou!D33+[1]Palama!D33+[1]Proastiou!D33+[1]Sofades!D33+[1]Fanari!D33+'[1]-'!D33)</f>
        <v>38</v>
      </c>
      <c r="E33" s="126"/>
      <c r="F33" s="126"/>
      <c r="G33" s="126"/>
      <c r="H33" s="126"/>
      <c r="I33" s="117">
        <f>SUM('[1]1o Kard'!I33+'[1]2o Kard'!I33+'[1]3o Kard'!I33+'[1]4o Kard'!I33+'[1]5o Kard'!I33+[1]Esperino!I33+[1]Mousiko!I33+[1]Itea!I33+[1]Magoula!I33+[1]Mataraga!I33+[1]Mitropoli!I33+[1]Kedrou!I33+[1]Leontariou!I33+[1]Mouzakiou!I33+[1]Palama!I33+[1]Proastiou!I33+[1]Sofades!I33+[1]Fanari!I33+'[1]-'!I33)</f>
        <v>14</v>
      </c>
      <c r="J33" s="117">
        <f>SUM('[1]1o Kard'!J33+'[1]2o Kard'!J33+'[1]3o Kard'!J33+'[1]4o Kard'!J33+'[1]5o Kard'!J33+[1]Esperino!J33+[1]Mousiko!J33+[1]Itea!J33+[1]Magoula!J33+[1]Mataraga!J33+[1]Mitropoli!J33+[1]Kedrou!J33+[1]Leontariou!J33+[1]Mouzakiou!J33+[1]Palama!J33+[1]Proastiou!J33+[1]Sofades!J33+[1]Fanari!J33+'[1]-'!J33)</f>
        <v>17</v>
      </c>
      <c r="K33" s="109">
        <f t="shared" si="3"/>
        <v>14</v>
      </c>
      <c r="L33" s="109">
        <f t="shared" si="3"/>
        <v>17</v>
      </c>
      <c r="M33" s="109">
        <f t="shared" si="1"/>
        <v>31</v>
      </c>
      <c r="O33" s="1">
        <f>SUM(K31:K33)</f>
        <v>48</v>
      </c>
      <c r="P33" s="1">
        <f>SUM(L31:L33)</f>
        <v>28</v>
      </c>
    </row>
    <row r="34" spans="1:16" ht="25.5" customHeight="1" x14ac:dyDescent="0.2">
      <c r="A34" s="110" t="s">
        <v>75</v>
      </c>
      <c r="B34" s="31" t="s">
        <v>13</v>
      </c>
      <c r="C34" s="32" t="s">
        <v>19</v>
      </c>
      <c r="D34" s="117">
        <f>SUM('[1]1o Kard'!D34+'[1]2o Kard'!D34+'[1]3o Kard'!D34+'[1]4o Kard'!D34+'[1]5o Kard'!D34+[1]Esperino!D34+[1]Mousiko!D34+[1]Itea!D34+[1]Magoula!D34+[1]Mataraga!D34+[1]Mitropoli!D34+[1]Kedrou!D34+[1]Leontariou!D34+[1]Mouzakiou!D34+[1]Palama!D34+[1]Proastiou!D34+[1]Sofades!D34+[1]Fanari!D34+'[1]-'!D34)</f>
        <v>4</v>
      </c>
      <c r="E34" s="126"/>
      <c r="F34" s="126"/>
      <c r="G34" s="126"/>
      <c r="H34" s="126"/>
      <c r="I34" s="117">
        <f>SUM('[1]1o Kard'!I34+'[1]2o Kard'!I34+'[1]3o Kard'!I34+'[1]4o Kard'!I34+'[1]5o Kard'!I34+[1]Esperino!I34+[1]Mousiko!I34+[1]Itea!I34+[1]Magoula!I34+[1]Mataraga!I34+[1]Mitropoli!I34+[1]Kedrou!I34+[1]Leontariou!I34+[1]Mouzakiou!I34+[1]Palama!I34+[1]Proastiou!I34+[1]Sofades!I34+[1]Fanari!I34+'[1]-'!I34)</f>
        <v>1</v>
      </c>
      <c r="J34" s="117">
        <f>SUM('[1]1o Kard'!J34+'[1]2o Kard'!J34+'[1]3o Kard'!J34+'[1]4o Kard'!J34+'[1]5o Kard'!J34+[1]Esperino!J34+[1]Mousiko!J34+[1]Itea!J34+[1]Magoula!J34+[1]Mataraga!J34+[1]Mitropoli!J34+[1]Kedrou!J34+[1]Leontariou!J34+[1]Mouzakiou!J34+[1]Palama!J34+[1]Proastiou!J34+[1]Sofades!J34+[1]Fanari!J34+'[1]-'!J34)</f>
        <v>2</v>
      </c>
      <c r="K34" s="109">
        <f t="shared" si="3"/>
        <v>1</v>
      </c>
      <c r="L34" s="109">
        <f t="shared" si="3"/>
        <v>2</v>
      </c>
      <c r="M34" s="109">
        <f t="shared" si="1"/>
        <v>3</v>
      </c>
    </row>
    <row r="35" spans="1:16" ht="33.75" customHeight="1" x14ac:dyDescent="0.2">
      <c r="A35" s="108" t="s">
        <v>104</v>
      </c>
      <c r="B35" s="31" t="s">
        <v>13</v>
      </c>
      <c r="C35" s="32" t="s">
        <v>19</v>
      </c>
      <c r="D35" s="117">
        <f>SUM('[1]1o Kard'!D35+'[1]2o Kard'!D35+'[1]3o Kard'!D35+'[1]4o Kard'!D35+'[1]5o Kard'!D35+[1]Esperino!D35+[1]Mousiko!D35+[1]Itea!D35+[1]Magoula!D35+[1]Mataraga!D35+[1]Mitropoli!D35+[1]Kedrou!D35+[1]Leontariou!D35+[1]Mouzakiou!D35+[1]Palama!D35+[1]Proastiou!D35+[1]Sofades!D35+[1]Fanari!D35+'[1]-'!D35)</f>
        <v>4</v>
      </c>
      <c r="E35" s="126"/>
      <c r="F35" s="126"/>
      <c r="G35" s="126"/>
      <c r="H35" s="126"/>
      <c r="I35" s="117">
        <f>SUM('[1]1o Kard'!I35+'[1]2o Kard'!I35+'[1]3o Kard'!I35+'[1]4o Kard'!I35+'[1]5o Kard'!I35+[1]Esperino!I35+[1]Mousiko!I35+[1]Itea!I35+[1]Magoula!I35+[1]Mataraga!I35+[1]Mitropoli!I35+[1]Kedrou!I35+[1]Leontariou!I35+[1]Mouzakiou!I35+[1]Palama!I35+[1]Proastiou!I35+[1]Sofades!I35+[1]Fanari!I35+'[1]-'!I35)</f>
        <v>1</v>
      </c>
      <c r="J35" s="117">
        <f>SUM('[1]1o Kard'!J35+'[1]2o Kard'!J35+'[1]3o Kard'!J35+'[1]4o Kard'!J35+'[1]5o Kard'!J35+[1]Esperino!J35+[1]Mousiko!J35+[1]Itea!J35+[1]Magoula!J35+[1]Mataraga!J35+[1]Mitropoli!J35+[1]Kedrou!J35+[1]Leontariou!J35+[1]Mouzakiou!J35+[1]Palama!J35+[1]Proastiou!J35+[1]Sofades!J35+[1]Fanari!J35+'[1]-'!J35)</f>
        <v>2</v>
      </c>
      <c r="K35" s="109">
        <f t="shared" si="3"/>
        <v>1</v>
      </c>
      <c r="L35" s="109">
        <f t="shared" si="3"/>
        <v>2</v>
      </c>
      <c r="M35" s="109">
        <f t="shared" si="1"/>
        <v>3</v>
      </c>
      <c r="O35" s="1">
        <f>SUM(K34:K35)</f>
        <v>2</v>
      </c>
      <c r="P35" s="1">
        <f>SUM(L34:L35)</f>
        <v>4</v>
      </c>
    </row>
    <row r="36" spans="1:16" ht="33.75" customHeight="1" x14ac:dyDescent="0.2">
      <c r="A36" s="108" t="s">
        <v>105</v>
      </c>
      <c r="B36" s="31" t="s">
        <v>13</v>
      </c>
      <c r="C36" s="32" t="s">
        <v>11</v>
      </c>
      <c r="D36" s="117">
        <f>SUM('[1]1o Kard'!D36+'[1]2o Kard'!D36+'[1]3o Kard'!D36+'[1]4o Kard'!D36+'[1]5o Kard'!D36+[1]Esperino!D36+[1]Mousiko!D36+[1]Itea!D36+[1]Magoula!D36+[1]Mataraga!D36+[1]Mitropoli!D36+[1]Kedrou!D36+[1]Leontariou!D36+[1]Mouzakiou!D36+[1]Palama!D36+[1]Proastiou!D36+[1]Sofades!D36+[1]Fanari!D36+'[1]-'!D36)</f>
        <v>38</v>
      </c>
      <c r="E36" s="126"/>
      <c r="F36" s="126"/>
      <c r="G36" s="126"/>
      <c r="H36" s="126"/>
      <c r="I36" s="117">
        <f>SUM('[1]1o Kard'!I36+'[1]2o Kard'!I36+'[1]3o Kard'!I36+'[1]4o Kard'!I36+'[1]5o Kard'!I36+[1]Esperino!I36+[1]Mousiko!I36+[1]Itea!I36+[1]Magoula!I36+[1]Mataraga!I36+[1]Mitropoli!I36+[1]Kedrou!I36+[1]Leontariou!I36+[1]Mouzakiou!I36+[1]Palama!I36+[1]Proastiou!I36+[1]Sofades!I36+[1]Fanari!I36+'[1]-'!I36)</f>
        <v>16</v>
      </c>
      <c r="J36" s="117">
        <f>SUM('[1]1o Kard'!J36+'[1]2o Kard'!J36+'[1]3o Kard'!J36+'[1]4o Kard'!J36+'[1]5o Kard'!J36+[1]Esperino!J36+[1]Mousiko!J36+[1]Itea!J36+[1]Magoula!J36+[1]Mataraga!J36+[1]Mitropoli!J36+[1]Kedrou!J36+[1]Leontariou!J36+[1]Mouzakiou!J36+[1]Palama!J36+[1]Proastiou!J36+[1]Sofades!J36+[1]Fanari!J36+'[1]-'!J36)</f>
        <v>6</v>
      </c>
      <c r="K36" s="109">
        <f t="shared" si="3"/>
        <v>16</v>
      </c>
      <c r="L36" s="109">
        <f t="shared" si="3"/>
        <v>6</v>
      </c>
      <c r="M36" s="109">
        <f t="shared" si="1"/>
        <v>22</v>
      </c>
      <c r="O36" s="1">
        <f>SUM(K36)</f>
        <v>16</v>
      </c>
      <c r="P36" s="1">
        <f>SUM(L36)</f>
        <v>6</v>
      </c>
    </row>
    <row r="37" spans="1:16" ht="32.25" customHeight="1" x14ac:dyDescent="0.2">
      <c r="A37" s="124" t="s">
        <v>106</v>
      </c>
      <c r="B37" s="31" t="s">
        <v>13</v>
      </c>
      <c r="C37" s="32" t="s">
        <v>17</v>
      </c>
      <c r="D37" s="117">
        <f>SUM('[1]1o Kard'!D37+'[1]2o Kard'!D37+'[1]3o Kard'!D37+'[1]4o Kard'!D37+'[1]5o Kard'!D37+[1]Esperino!D37+[1]Mousiko!D37+[1]Itea!D37+[1]Magoula!D37+[1]Mataraga!D37+[1]Mitropoli!D37+[1]Kedrou!D37+[1]Leontariou!D37+[1]Mouzakiou!D37+[1]Palama!D37+[1]Proastiou!D37+[1]Sofades!D37+[1]Fanari!D37+'[1]-'!D37)</f>
        <v>13</v>
      </c>
      <c r="E37" s="126"/>
      <c r="F37" s="126"/>
      <c r="G37" s="126"/>
      <c r="H37" s="126"/>
      <c r="I37" s="117">
        <f>SUM('[1]1o Kard'!I37+'[1]2o Kard'!I37+'[1]3o Kard'!I37+'[1]4o Kard'!I37+'[1]5o Kard'!I37+[1]Esperino!I37+[1]Mousiko!I37+[1]Itea!I37+[1]Magoula!I37+[1]Mataraga!I37+[1]Mitropoli!I37+[1]Kedrou!I37+[1]Leontariou!I37+[1]Mouzakiou!I37+[1]Palama!I37+[1]Proastiou!I37+[1]Sofades!I37+[1]Fanari!I37+'[1]-'!I37)</f>
        <v>1</v>
      </c>
      <c r="J37" s="117">
        <f>SUM('[1]1o Kard'!J37+'[1]2o Kard'!J37+'[1]3o Kard'!J37+'[1]4o Kard'!J37+'[1]5o Kard'!J37+[1]Esperino!J37+[1]Mousiko!J37+[1]Itea!J37+[1]Magoula!J37+[1]Mataraga!J37+[1]Mitropoli!J37+[1]Kedrou!J37+[1]Leontariou!J37+[1]Mouzakiou!J37+[1]Palama!J37+[1]Proastiou!J37+[1]Sofades!J37+[1]Fanari!J37+'[1]-'!J37)</f>
        <v>1</v>
      </c>
      <c r="K37" s="109">
        <f t="shared" si="3"/>
        <v>1</v>
      </c>
      <c r="L37" s="109">
        <f t="shared" si="3"/>
        <v>1</v>
      </c>
      <c r="M37" s="109">
        <f t="shared" si="1"/>
        <v>2</v>
      </c>
    </row>
    <row r="38" spans="1:16" ht="25.5" customHeight="1" thickBot="1" x14ac:dyDescent="0.25">
      <c r="A38" s="110" t="s">
        <v>107</v>
      </c>
      <c r="B38" s="31" t="s">
        <v>13</v>
      </c>
      <c r="C38" s="32" t="s">
        <v>17</v>
      </c>
      <c r="D38" s="117">
        <f>SUM('[1]1o Kard'!D38+'[1]2o Kard'!D38+'[1]3o Kard'!D38+'[1]4o Kard'!D38+'[1]5o Kard'!D38+[1]Esperino!D38+[1]Mousiko!D38+[1]Itea!D38+[1]Magoula!D38+[1]Mataraga!D38+[1]Mitropoli!D38+[1]Kedrou!D38+[1]Leontariou!D38+[1]Mouzakiou!D38+[1]Palama!D38+[1]Proastiou!D38+[1]Sofades!D38+[1]Fanari!D38+'[1]-'!D38)</f>
        <v>13</v>
      </c>
      <c r="E38" s="126"/>
      <c r="F38" s="126"/>
      <c r="G38" s="126"/>
      <c r="H38" s="126"/>
      <c r="I38" s="117">
        <f>SUM('[1]1o Kard'!I38+'[1]2o Kard'!I38+'[1]3o Kard'!I38+'[1]4o Kard'!I38+'[1]5o Kard'!I38+[1]Esperino!I38+[1]Mousiko!I38+[1]Itea!I38+[1]Magoula!I38+[1]Mataraga!I38+[1]Mitropoli!I38+[1]Kedrou!I38+[1]Leontariou!I38+[1]Mouzakiou!I38+[1]Palama!I38+[1]Proastiou!I38+[1]Sofades!I38+[1]Fanari!I38+'[1]-'!I38)</f>
        <v>5</v>
      </c>
      <c r="J38" s="117">
        <f>SUM('[1]1o Kard'!J38+'[1]2o Kard'!J38+'[1]3o Kard'!J38+'[1]4o Kard'!J38+'[1]5o Kard'!J38+[1]Esperino!J38+[1]Mousiko!J38+[1]Itea!J38+[1]Magoula!J38+[1]Mataraga!J38+[1]Mitropoli!J38+[1]Kedrou!J38+[1]Leontariou!J38+[1]Mouzakiou!J38+[1]Palama!J38+[1]Proastiou!J38+[1]Sofades!J38+[1]Fanari!J38+'[1]-'!J38)</f>
        <v>1</v>
      </c>
      <c r="K38" s="111">
        <f t="shared" si="3"/>
        <v>5</v>
      </c>
      <c r="L38" s="111">
        <f t="shared" si="3"/>
        <v>1</v>
      </c>
      <c r="M38" s="111">
        <f t="shared" si="1"/>
        <v>6</v>
      </c>
      <c r="O38" s="1">
        <f>SUM(K37:K38)</f>
        <v>6</v>
      </c>
      <c r="P38" s="1">
        <f>SUM(L37:L38)</f>
        <v>2</v>
      </c>
    </row>
    <row r="39" spans="1:16" ht="25.5" customHeight="1" thickBot="1" x14ac:dyDescent="0.3">
      <c r="A39" s="212" t="s">
        <v>22</v>
      </c>
      <c r="B39" s="213"/>
      <c r="C39" s="213"/>
      <c r="D39" s="213"/>
      <c r="E39" s="213"/>
      <c r="F39" s="213"/>
      <c r="G39" s="213"/>
      <c r="H39" s="213"/>
      <c r="I39" s="213"/>
      <c r="J39" s="213"/>
      <c r="K39" s="112">
        <f>SUM(K8:K38)</f>
        <v>333</v>
      </c>
      <c r="L39" s="112">
        <f>SUM(L8:L38)</f>
        <v>170</v>
      </c>
      <c r="M39" s="112">
        <f>SUM(M8:M38)</f>
        <v>503</v>
      </c>
      <c r="N39" s="33"/>
    </row>
    <row r="40" spans="1:16" ht="25.5" customHeight="1" thickBot="1" x14ac:dyDescent="0.25">
      <c r="A40" s="217" t="s">
        <v>26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9"/>
      <c r="L40" s="219"/>
      <c r="M40" s="220"/>
    </row>
    <row r="41" spans="1:16" ht="25.5" customHeight="1" thickBot="1" x14ac:dyDescent="0.3">
      <c r="A41" s="221" t="s">
        <v>27</v>
      </c>
      <c r="B41" s="222"/>
      <c r="C41" s="222"/>
      <c r="D41" s="222"/>
      <c r="E41" s="222"/>
      <c r="F41" s="222"/>
      <c r="G41" s="222"/>
      <c r="H41" s="222"/>
      <c r="I41" s="222"/>
      <c r="J41" s="223"/>
      <c r="K41" s="113">
        <f>SUM(K8:K19)</f>
        <v>135</v>
      </c>
      <c r="L41" s="113">
        <f>SUM(L8:L19)</f>
        <v>72</v>
      </c>
      <c r="M41" s="113">
        <f>SUM(M8:M19)</f>
        <v>207</v>
      </c>
      <c r="N41" s="33"/>
    </row>
    <row r="42" spans="1:16" ht="25.5" customHeight="1" thickBot="1" x14ac:dyDescent="0.3">
      <c r="A42" s="224" t="s">
        <v>28</v>
      </c>
      <c r="B42" s="222"/>
      <c r="C42" s="222"/>
      <c r="D42" s="222"/>
      <c r="E42" s="222"/>
      <c r="F42" s="222"/>
      <c r="G42" s="222"/>
      <c r="H42" s="222"/>
      <c r="I42" s="222"/>
      <c r="J42" s="223"/>
      <c r="K42" s="114">
        <f>SUM(K20:K30)</f>
        <v>126</v>
      </c>
      <c r="L42" s="114">
        <f>SUM(L20:L30)</f>
        <v>58</v>
      </c>
      <c r="M42" s="114">
        <f>SUM(M20:M30)</f>
        <v>184</v>
      </c>
      <c r="N42" s="33"/>
    </row>
    <row r="43" spans="1:16" ht="25.5" customHeight="1" thickBot="1" x14ac:dyDescent="0.3">
      <c r="A43" s="225" t="s">
        <v>29</v>
      </c>
      <c r="B43" s="226"/>
      <c r="C43" s="226"/>
      <c r="D43" s="226"/>
      <c r="E43" s="226"/>
      <c r="F43" s="226"/>
      <c r="G43" s="226"/>
      <c r="H43" s="226"/>
      <c r="I43" s="226"/>
      <c r="J43" s="227"/>
      <c r="K43" s="115">
        <f>SUM(K31:K38)</f>
        <v>72</v>
      </c>
      <c r="L43" s="115">
        <f>SUM(L31:L38)</f>
        <v>40</v>
      </c>
      <c r="M43" s="115">
        <f>SUM(M31:M38)</f>
        <v>112</v>
      </c>
      <c r="N43" s="33"/>
    </row>
    <row r="44" spans="1:16" ht="24.75" customHeight="1" thickBot="1" x14ac:dyDescent="0.3">
      <c r="A44" s="214" t="s">
        <v>30</v>
      </c>
      <c r="B44" s="215"/>
      <c r="C44" s="215"/>
      <c r="D44" s="215"/>
      <c r="E44" s="215"/>
      <c r="F44" s="215"/>
      <c r="G44" s="215"/>
      <c r="H44" s="215"/>
      <c r="I44" s="215"/>
      <c r="J44" s="216"/>
      <c r="K44" s="116">
        <f>SUM(K8:K11,K20:K22)</f>
        <v>115</v>
      </c>
      <c r="L44" s="116">
        <f>SUM(L8:L11,L20:L22)</f>
        <v>46</v>
      </c>
      <c r="M44" s="116">
        <f>SUM(M8:M11,M20:M22)</f>
        <v>161</v>
      </c>
      <c r="N44" s="33"/>
    </row>
    <row r="45" spans="1:16" ht="25.5" customHeight="1" thickBot="1" x14ac:dyDescent="0.3">
      <c r="A45" s="214" t="s">
        <v>31</v>
      </c>
      <c r="B45" s="215"/>
      <c r="C45" s="215"/>
      <c r="D45" s="215"/>
      <c r="E45" s="215"/>
      <c r="F45" s="215"/>
      <c r="G45" s="215"/>
      <c r="H45" s="215"/>
      <c r="I45" s="215"/>
      <c r="J45" s="216"/>
      <c r="K45" s="116">
        <f>SUM(K12:K16,K23:K28,K31:K35)</f>
        <v>153</v>
      </c>
      <c r="L45" s="116">
        <f>SUM(L12:L16,L23:L28,L31:L35)</f>
        <v>95</v>
      </c>
      <c r="M45" s="116">
        <f>SUM(M12:M16,M23:M28,M31:M35)</f>
        <v>248</v>
      </c>
      <c r="N45" s="33"/>
    </row>
    <row r="46" spans="1:16" ht="27.75" customHeight="1" thickBot="1" x14ac:dyDescent="0.3">
      <c r="A46" s="214" t="s">
        <v>32</v>
      </c>
      <c r="B46" s="215"/>
      <c r="C46" s="215"/>
      <c r="D46" s="215"/>
      <c r="E46" s="215"/>
      <c r="F46" s="215"/>
      <c r="G46" s="215"/>
      <c r="H46" s="215"/>
      <c r="I46" s="215"/>
      <c r="J46" s="216"/>
      <c r="K46" s="116">
        <f>SUM(K17:K19,K29:K30,K36:K38)</f>
        <v>65</v>
      </c>
      <c r="L46" s="116">
        <f>SUM(L17:L19,L29:L30,L36:L38)</f>
        <v>29</v>
      </c>
      <c r="M46" s="116">
        <f>SUM(M17:M19,M29:M30,M36:M38)</f>
        <v>94</v>
      </c>
      <c r="N46" s="33"/>
    </row>
    <row r="47" spans="1:16" ht="24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</sheetData>
  <mergeCells count="19">
    <mergeCell ref="K6:L6"/>
    <mergeCell ref="E7:J7"/>
    <mergeCell ref="M7:N7"/>
    <mergeCell ref="A39:J39"/>
    <mergeCell ref="A46:J46"/>
    <mergeCell ref="A40:M40"/>
    <mergeCell ref="A41:J41"/>
    <mergeCell ref="A42:J42"/>
    <mergeCell ref="A43:J43"/>
    <mergeCell ref="A44:J44"/>
    <mergeCell ref="A45:J45"/>
    <mergeCell ref="A1:M1"/>
    <mergeCell ref="A2:M2"/>
    <mergeCell ref="A3:M3"/>
    <mergeCell ref="A4:M4"/>
    <mergeCell ref="E5:F5"/>
    <mergeCell ref="G5:H5"/>
    <mergeCell ref="I5:J5"/>
    <mergeCell ref="K5:M5"/>
  </mergeCells>
  <phoneticPr fontId="12" type="noConversion"/>
  <pageMargins left="0.75" right="0.75" top="1" bottom="1" header="0.5" footer="0.5"/>
  <pageSetup paperSize="9" scale="68" orientation="landscape" horizontalDpi="300" r:id="rId1"/>
  <headerFooter alignWithMargins="0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Q92"/>
  <sheetViews>
    <sheetView view="pageBreakPreview" topLeftCell="A18" zoomScale="75" zoomScaleNormal="50" zoomScaleSheetLayoutView="50" workbookViewId="0">
      <selection activeCell="D31" sqref="D31"/>
    </sheetView>
  </sheetViews>
  <sheetFormatPr defaultRowHeight="12.75" x14ac:dyDescent="0.2"/>
  <cols>
    <col min="1" max="1" width="91.28515625" style="1" customWidth="1"/>
    <col min="2" max="2" width="9.28515625" style="1" customWidth="1"/>
    <col min="3" max="3" width="8" style="1" customWidth="1"/>
    <col min="4" max="4" width="17.140625" style="1" customWidth="1"/>
    <col min="5" max="10" width="9.140625" style="1"/>
    <col min="11" max="11" width="10.140625" style="1" customWidth="1"/>
    <col min="12" max="12" width="11.7109375" style="1" customWidth="1"/>
    <col min="13" max="13" width="11.42578125" style="1" customWidth="1"/>
    <col min="14" max="14" width="9.140625" style="1" hidden="1" customWidth="1"/>
    <col min="15" max="16384" width="9.140625" style="1"/>
  </cols>
  <sheetData>
    <row r="1" spans="1:14" s="2" customFormat="1" ht="33.75" customHeight="1" x14ac:dyDescent="0.3">
      <c r="A1" s="191" t="s">
        <v>124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4" s="4" customFormat="1" ht="45.75" customHeight="1" x14ac:dyDescent="0.2">
      <c r="A2" s="193" t="s">
        <v>116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4" s="8" customFormat="1" ht="30" customHeight="1" x14ac:dyDescent="0.2">
      <c r="A3" s="194" t="s">
        <v>113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4" s="2" customFormat="1" ht="25.5" customHeight="1" x14ac:dyDescent="0.3">
      <c r="A4" s="196" t="s">
        <v>114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4" ht="20.25" x14ac:dyDescent="0.3">
      <c r="A5" s="149" t="s">
        <v>115</v>
      </c>
      <c r="B5" s="150"/>
      <c r="C5" s="150"/>
      <c r="D5" s="151"/>
      <c r="E5" s="198" t="s">
        <v>0</v>
      </c>
      <c r="F5" s="239"/>
      <c r="G5" s="200" t="s">
        <v>1</v>
      </c>
      <c r="H5" s="240"/>
      <c r="I5" s="202" t="s">
        <v>2</v>
      </c>
      <c r="J5" s="241"/>
      <c r="K5" s="204"/>
      <c r="L5" s="205"/>
      <c r="M5" s="206"/>
    </row>
    <row r="6" spans="1:14" s="7" customFormat="1" ht="82.5" customHeight="1" x14ac:dyDescent="0.2">
      <c r="A6" s="5" t="s">
        <v>9</v>
      </c>
      <c r="B6" s="14" t="s">
        <v>14</v>
      </c>
      <c r="C6" s="15" t="s">
        <v>3</v>
      </c>
      <c r="D6" s="9" t="s">
        <v>20</v>
      </c>
      <c r="E6" s="24" t="s">
        <v>4</v>
      </c>
      <c r="F6" s="25" t="s">
        <v>5</v>
      </c>
      <c r="G6" s="26" t="s">
        <v>4</v>
      </c>
      <c r="H6" s="27" t="s">
        <v>5</v>
      </c>
      <c r="I6" s="29" t="s">
        <v>4</v>
      </c>
      <c r="J6" s="30" t="s">
        <v>5</v>
      </c>
      <c r="K6" s="207" t="s">
        <v>10</v>
      </c>
      <c r="L6" s="238"/>
      <c r="M6" s="6"/>
    </row>
    <row r="7" spans="1:14" s="3" customFormat="1" ht="45.75" customHeight="1" x14ac:dyDescent="0.2">
      <c r="A7" s="10"/>
      <c r="B7" s="11"/>
      <c r="C7" s="12"/>
      <c r="D7" s="13"/>
      <c r="E7" s="209" t="s">
        <v>23</v>
      </c>
      <c r="F7" s="242"/>
      <c r="G7" s="242"/>
      <c r="H7" s="242"/>
      <c r="I7" s="242"/>
      <c r="J7" s="243"/>
      <c r="K7" s="16" t="s">
        <v>4</v>
      </c>
      <c r="L7" s="16" t="s">
        <v>15</v>
      </c>
      <c r="M7" s="207" t="s">
        <v>10</v>
      </c>
      <c r="N7" s="238"/>
    </row>
    <row r="8" spans="1:14" s="3" customFormat="1" ht="25.5" customHeight="1" x14ac:dyDescent="0.2">
      <c r="A8" s="108" t="s">
        <v>93</v>
      </c>
      <c r="B8" s="17" t="s">
        <v>6</v>
      </c>
      <c r="C8" s="18" t="s">
        <v>7</v>
      </c>
      <c r="D8" s="117">
        <f>SUM('[1]1o Kard'!D8+'[1]2o Kard'!D8+'[1]3o Kard'!D8+'[1]4o Kard'!D8+'[1]5o Kard'!D8+[1]Esperino!D8+[1]Mousiko!D8+[1]Itea!D8+[1]Magoula!D8+[1]Mataraga!D8+[1]Mitropoli!D8+[1]Kedrou!D8+[1]Leontariou!D8+[1]Mouzakiou!D8+[1]Palama!D8+[1]Proastiou!D8+[1]Sofades!D8+[1]Fanari!D8+'[1]-'!D8)</f>
        <v>43</v>
      </c>
      <c r="E8" s="117">
        <f>SUM('[1]1o Kard'!E8+'[1]2o Kard'!E8+'[1]3o Kard'!E8+'[1]4o Kard'!E8+'[1]5o Kard'!E8+[1]Esperino!E8+[1]Mousiko!E8+[1]Itea!E8+[1]Magoula!E8+[1]Mataraga!E8+[1]Mitropoli!E8+[1]Kedrou!E8+[1]Leontariou!E8+[1]Mouzakiou!E8+[1]Palama!E8+[1]Proastiou!E8+[1]Sofades!E8+[1]Fanari!E8+'[1]-'!E8)</f>
        <v>24</v>
      </c>
      <c r="F8" s="117">
        <f>SUM('[1]1o Kard'!F8+'[1]2o Kard'!F8+'[1]3o Kard'!F8+'[1]4o Kard'!F8+'[1]5o Kard'!F8+[1]Esperino!F8+[1]Mousiko!F8+[1]Itea!F8+[1]Magoula!F8+[1]Mataraga!F8+[1]Mitropoli!F8+[1]Kedrou!F8+[1]Leontariou!F8+[1]Mouzakiou!F8+[1]Palama!F8+[1]Proastiou!F8+[1]Sofades!F8+[1]Fanari!F8+'[1]-'!F8)</f>
        <v>3</v>
      </c>
      <c r="G8" s="125"/>
      <c r="H8" s="125"/>
      <c r="I8" s="125"/>
      <c r="J8" s="125"/>
      <c r="K8" s="109">
        <f>SUM(E8)</f>
        <v>24</v>
      </c>
      <c r="L8" s="109">
        <f>SUM(F8)</f>
        <v>3</v>
      </c>
      <c r="M8" s="109">
        <f>SUM(K8,L8)</f>
        <v>27</v>
      </c>
    </row>
    <row r="9" spans="1:14" s="3" customFormat="1" ht="25.5" customHeight="1" x14ac:dyDescent="0.2">
      <c r="A9" s="108" t="s">
        <v>67</v>
      </c>
      <c r="B9" s="19" t="s">
        <v>6</v>
      </c>
      <c r="C9" s="18" t="s">
        <v>7</v>
      </c>
      <c r="D9" s="117">
        <f>SUM('[1]1o Kard'!D9+'[1]2o Kard'!D9+'[1]3o Kard'!D9+'[1]4o Kard'!D9+'[1]5o Kard'!D9+[1]Esperino!D9+[1]Mousiko!D9+[1]Itea!D9+[1]Magoula!D9+[1]Mataraga!D9+[1]Mitropoli!D9+[1]Kedrou!D9+[1]Leontariou!D9+[1]Mouzakiou!D9+[1]Palama!D9+[1]Proastiou!D9+[1]Sofades!D9+[1]Fanari!D9+'[1]-'!D9)</f>
        <v>43</v>
      </c>
      <c r="E9" s="117">
        <f>SUM('[1]1o Kard'!E9+'[1]2o Kard'!E9+'[1]3o Kard'!E9+'[1]4o Kard'!E9+'[1]5o Kard'!E9+[1]Esperino!E9+[1]Mousiko!E9+[1]Itea!E9+[1]Magoula!E9+[1]Mataraga!E9+[1]Mitropoli!E9+[1]Kedrou!E9+[1]Leontariou!E9+[1]Mouzakiou!E9+[1]Palama!E9+[1]Proastiou!E9+[1]Sofades!E9+[1]Fanari!E9+'[1]-'!E9)</f>
        <v>17</v>
      </c>
      <c r="F9" s="117">
        <f>SUM('[1]1o Kard'!F9+'[1]2o Kard'!F9+'[1]3o Kard'!F9+'[1]4o Kard'!F9+'[1]5o Kard'!F9+[1]Esperino!F9+[1]Mousiko!F9+[1]Itea!F9+[1]Magoula!F9+[1]Mataraga!F9+[1]Mitropoli!F9+[1]Kedrou!F9+[1]Leontariou!F9+[1]Mouzakiou!F9+[1]Palama!F9+[1]Proastiou!F9+[1]Sofades!F9+[1]Fanari!F9+'[1]-'!F9)</f>
        <v>10</v>
      </c>
      <c r="G9" s="125"/>
      <c r="H9" s="125"/>
      <c r="I9" s="125"/>
      <c r="J9" s="125"/>
      <c r="K9" s="109">
        <f t="shared" ref="K9:L19" si="0">SUM(E9)</f>
        <v>17</v>
      </c>
      <c r="L9" s="109">
        <f t="shared" si="0"/>
        <v>10</v>
      </c>
      <c r="M9" s="109">
        <f>SUM(K9,L9)</f>
        <v>27</v>
      </c>
    </row>
    <row r="10" spans="1:14" s="3" customFormat="1" ht="31.5" customHeight="1" x14ac:dyDescent="0.2">
      <c r="A10" s="110" t="s">
        <v>89</v>
      </c>
      <c r="B10" s="17" t="s">
        <v>6</v>
      </c>
      <c r="C10" s="18" t="s">
        <v>7</v>
      </c>
      <c r="D10" s="117">
        <f>SUM('[1]1o Kard'!D10+'[1]2o Kard'!D10+'[1]3o Kard'!D10+'[1]4o Kard'!D10+'[1]5o Kard'!D10+[1]Esperino!D10+[1]Mousiko!D10+[1]Itea!D10+[1]Magoula!D10+[1]Mataraga!D10+[1]Mitropoli!D10+[1]Kedrou!D10+[1]Leontariou!D10+[1]Mouzakiou!D10+[1]Palama!D10+[1]Proastiou!D10+[1]Sofades!D10+[1]Fanari!D10+'[1]-'!D10)</f>
        <v>43</v>
      </c>
      <c r="E10" s="117">
        <f>SUM('[1]1o Kard'!E10+'[1]2o Kard'!E10+'[1]3o Kard'!E10+'[1]4o Kard'!E10+'[1]5o Kard'!E10+[1]Esperino!E10+[1]Mousiko!E10+[1]Itea!E10+[1]Magoula!E10+[1]Mataraga!E10+[1]Mitropoli!E10+[1]Kedrou!E10+[1]Leontariou!E10+[1]Mouzakiou!E10+[1]Palama!E10+[1]Proastiou!E10+[1]Sofades!E10+[1]Fanari!E10+'[1]-'!E10)</f>
        <v>12</v>
      </c>
      <c r="F10" s="117">
        <f>SUM('[1]1o Kard'!F10+'[1]2o Kard'!F10+'[1]3o Kard'!F10+'[1]4o Kard'!F10+'[1]5o Kard'!F10+[1]Esperino!F10+[1]Mousiko!F10+[1]Itea!F10+[1]Magoula!F10+[1]Mataraga!F10+[1]Mitropoli!F10+[1]Kedrou!F10+[1]Leontariou!F10+[1]Mouzakiou!F10+[1]Palama!F10+[1]Proastiou!F10+[1]Sofades!F10+[1]Fanari!F10+'[1]-'!F10)</f>
        <v>10</v>
      </c>
      <c r="G10" s="125"/>
      <c r="H10" s="125"/>
      <c r="I10" s="125"/>
      <c r="J10" s="125"/>
      <c r="K10" s="109">
        <f t="shared" si="0"/>
        <v>12</v>
      </c>
      <c r="L10" s="109">
        <f t="shared" si="0"/>
        <v>10</v>
      </c>
      <c r="M10" s="109">
        <f>SUM(K10,L10)</f>
        <v>22</v>
      </c>
    </row>
    <row r="11" spans="1:14" s="3" customFormat="1" ht="27" customHeight="1" x14ac:dyDescent="0.2">
      <c r="A11" s="122" t="s">
        <v>94</v>
      </c>
      <c r="B11" s="17" t="s">
        <v>6</v>
      </c>
      <c r="C11" s="18" t="s">
        <v>7</v>
      </c>
      <c r="D11" s="117">
        <f>SUM('[1]1o Kard'!D11+'[1]2o Kard'!D11+'[1]3o Kard'!D11+'[1]4o Kard'!D11+'[1]5o Kard'!D11+[1]Esperino!D11+[1]Mousiko!D11+[1]Itea!D11+[1]Magoula!D11+[1]Mataraga!D11+[1]Mitropoli!D11+[1]Kedrou!D11+[1]Leontariou!D11+[1]Mouzakiou!D11+[1]Palama!D11+[1]Proastiou!D11+[1]Sofades!D11+[1]Fanari!D11+'[1]-'!D11)</f>
        <v>43</v>
      </c>
      <c r="E11" s="117">
        <f>SUM('[1]1o Kard'!E11+'[1]2o Kard'!E11+'[1]3o Kard'!E11+'[1]4o Kard'!E11+'[1]5o Kard'!E11+[1]Esperino!E11+[1]Mousiko!E11+[1]Itea!E11+[1]Magoula!E11+[1]Mataraga!E11+[1]Mitropoli!E11+[1]Kedrou!E11+[1]Leontariou!E11+[1]Mouzakiou!E11+[1]Palama!E11+[1]Proastiou!E11+[1]Sofades!E11+[1]Fanari!E11+'[1]-'!E11)</f>
        <v>3</v>
      </c>
      <c r="F11" s="117">
        <f>SUM('[1]1o Kard'!F11+'[1]2o Kard'!F11+'[1]3o Kard'!F11+'[1]4o Kard'!F11+'[1]5o Kard'!F11+[1]Esperino!F11+[1]Mousiko!F11+[1]Itea!F11+[1]Magoula!F11+[1]Mataraga!F11+[1]Mitropoli!F11+[1]Kedrou!F11+[1]Leontariou!F11+[1]Mouzakiou!F11+[1]Palama!F11+[1]Proastiou!F11+[1]Sofades!F11+[1]Fanari!F11+'[1]-'!F11)</f>
        <v>6</v>
      </c>
      <c r="G11" s="125"/>
      <c r="H11" s="125"/>
      <c r="I11" s="125"/>
      <c r="J11" s="125"/>
      <c r="K11" s="109">
        <f t="shared" si="0"/>
        <v>3</v>
      </c>
      <c r="L11" s="109">
        <f t="shared" si="0"/>
        <v>6</v>
      </c>
      <c r="M11" s="109">
        <f>SUM(K11,L11)</f>
        <v>9</v>
      </c>
    </row>
    <row r="12" spans="1:14" s="3" customFormat="1" ht="41.25" customHeight="1" x14ac:dyDescent="0.2">
      <c r="A12" s="110" t="s">
        <v>95</v>
      </c>
      <c r="B12" s="20" t="s">
        <v>6</v>
      </c>
      <c r="C12" s="18" t="s">
        <v>12</v>
      </c>
      <c r="D12" s="117">
        <f>SUM('[1]1o Kard'!D12+'[1]2o Kard'!D12+'[1]3o Kard'!D12+'[1]4o Kard'!D12+'[1]5o Kard'!D12+[1]Esperino!D12+[1]Mousiko!D12+[1]Itea!D12+[1]Magoula!D12+[1]Mataraga!D12+[1]Mitropoli!D12+[1]Kedrou!D12+[1]Leontariou!D12+[1]Mouzakiou!D12+[1]Palama!D12+[1]Proastiou!D12+[1]Sofades!D12+[1]Fanari!D12+'[1]-'!D12)</f>
        <v>38</v>
      </c>
      <c r="E12" s="117">
        <f>SUM('[1]1o Kard'!E12+'[1]2o Kard'!E12+'[1]3o Kard'!E12+'[1]4o Kard'!E12+'[1]5o Kard'!E12+[1]Esperino!E12+[1]Mousiko!E12+[1]Itea!E12+[1]Magoula!E12+[1]Mataraga!E12+[1]Mitropoli!E12+[1]Kedrou!E12+[1]Leontariou!E12+[1]Mouzakiou!E12+[1]Palama!E12+[1]Proastiou!E12+[1]Sofades!E12+[1]Fanari!E12+'[1]-'!E12)</f>
        <v>15</v>
      </c>
      <c r="F12" s="117">
        <f>SUM('[1]1o Kard'!F12+'[1]2o Kard'!F12+'[1]3o Kard'!F12+'[1]4o Kard'!F12+'[1]5o Kard'!F12+[1]Esperino!F12+[1]Mousiko!F12+[1]Itea!F12+[1]Magoula!F12+[1]Mataraga!F12+[1]Mitropoli!F12+[1]Kedrou!F12+[1]Leontariou!F12+[1]Mouzakiou!F12+[1]Palama!F12+[1]Proastiou!F12+[1]Sofades!F12+[1]Fanari!F12+'[1]-'!F12)</f>
        <v>4</v>
      </c>
      <c r="G12" s="125"/>
      <c r="H12" s="125"/>
      <c r="I12" s="125"/>
      <c r="J12" s="125"/>
      <c r="K12" s="109">
        <f t="shared" si="0"/>
        <v>15</v>
      </c>
      <c r="L12" s="109">
        <f t="shared" si="0"/>
        <v>4</v>
      </c>
      <c r="M12" s="109">
        <f t="shared" ref="M12:M38" si="1">SUM(K12,L12)</f>
        <v>19</v>
      </c>
    </row>
    <row r="13" spans="1:14" s="3" customFormat="1" ht="38.25" customHeight="1" x14ac:dyDescent="0.2">
      <c r="A13" s="108" t="s">
        <v>71</v>
      </c>
      <c r="B13" s="20" t="s">
        <v>6</v>
      </c>
      <c r="C13" s="18" t="s">
        <v>12</v>
      </c>
      <c r="D13" s="117">
        <f>SUM('[1]1o Kard'!D13+'[1]2o Kard'!D13+'[1]3o Kard'!D13+'[1]4o Kard'!D13+'[1]5o Kard'!D13+[1]Esperino!D13+[1]Mousiko!D13+[1]Itea!D13+[1]Magoula!D13+[1]Mataraga!D13+[1]Mitropoli!D13+[1]Kedrou!D13+[1]Leontariou!D13+[1]Mouzakiou!D13+[1]Palama!D13+[1]Proastiou!D13+[1]Sofades!D13+[1]Fanari!D13+'[1]-'!D13)</f>
        <v>38</v>
      </c>
      <c r="E13" s="117">
        <f>SUM('[1]1o Kard'!E13+'[1]2o Kard'!E13+'[1]3o Kard'!E13+'[1]4o Kard'!E13+'[1]5o Kard'!E13+[1]Esperino!E13+[1]Mousiko!E13+[1]Itea!E13+[1]Magoula!E13+[1]Mataraga!E13+[1]Mitropoli!E13+[1]Kedrou!E13+[1]Leontariou!E13+[1]Mouzakiou!E13+[1]Palama!E13+[1]Proastiou!E13+[1]Sofades!E13+[1]Fanari!E13+'[1]-'!E13)</f>
        <v>12</v>
      </c>
      <c r="F13" s="117">
        <f>SUM('[1]1o Kard'!F13+'[1]2o Kard'!F13+'[1]3o Kard'!F13+'[1]4o Kard'!F13+'[1]5o Kard'!F13+[1]Esperino!F13+[1]Mousiko!F13+[1]Itea!F13+[1]Magoula!F13+[1]Mataraga!F13+[1]Mitropoli!F13+[1]Kedrou!F13+[1]Leontariou!F13+[1]Mouzakiou!F13+[1]Palama!F13+[1]Proastiou!F13+[1]Sofades!F13+[1]Fanari!F13+'[1]-'!F13)</f>
        <v>7</v>
      </c>
      <c r="G13" s="125"/>
      <c r="H13" s="125"/>
      <c r="I13" s="125"/>
      <c r="J13" s="125"/>
      <c r="K13" s="109">
        <f t="shared" si="0"/>
        <v>12</v>
      </c>
      <c r="L13" s="109">
        <f t="shared" si="0"/>
        <v>7</v>
      </c>
      <c r="M13" s="109">
        <f t="shared" si="1"/>
        <v>19</v>
      </c>
    </row>
    <row r="14" spans="1:14" s="3" customFormat="1" ht="32.25" customHeight="1" x14ac:dyDescent="0.2">
      <c r="A14" s="108" t="s">
        <v>96</v>
      </c>
      <c r="B14" s="20" t="s">
        <v>6</v>
      </c>
      <c r="C14" s="18" t="s">
        <v>12</v>
      </c>
      <c r="D14" s="117">
        <f>SUM('[1]1o Kard'!D14+'[1]2o Kard'!D14+'[1]3o Kard'!D14+'[1]4o Kard'!D14+'[1]5o Kard'!D14+[1]Esperino!D14+[1]Mousiko!D14+[1]Itea!D14+[1]Magoula!D14+[1]Mataraga!D14+[1]Mitropoli!D14+[1]Kedrou!D14+[1]Leontariou!D14+[1]Mouzakiou!D14+[1]Palama!D14+[1]Proastiou!D14+[1]Sofades!D14+[1]Fanari!D14+'[1]-'!D14)</f>
        <v>38</v>
      </c>
      <c r="E14" s="117">
        <f>SUM('[1]1o Kard'!E14+'[1]2o Kard'!E14+'[1]3o Kard'!E14+'[1]4o Kard'!E14+'[1]5o Kard'!E14+[1]Esperino!E14+[1]Mousiko!E14+[1]Itea!E14+[1]Magoula!E14+[1]Mataraga!E14+[1]Mitropoli!E14+[1]Kedrou!E14+[1]Leontariou!E14+[1]Mouzakiou!E14+[1]Palama!E14+[1]Proastiou!E14+[1]Sofades!E14+[1]Fanari!E14+'[1]-'!E14)</f>
        <v>8</v>
      </c>
      <c r="F14" s="117">
        <f>SUM('[1]1o Kard'!F14+'[1]2o Kard'!F14+'[1]3o Kard'!F14+'[1]4o Kard'!F14+'[1]5o Kard'!F14+[1]Esperino!F14+[1]Mousiko!F14+[1]Itea!F14+[1]Magoula!F14+[1]Mataraga!F14+[1]Mitropoli!F14+[1]Kedrou!F14+[1]Leontariou!F14+[1]Mouzakiou!F14+[1]Palama!F14+[1]Proastiou!F14+[1]Sofades!F14+[1]Fanari!F14+'[1]-'!F14)</f>
        <v>5</v>
      </c>
      <c r="G14" s="125"/>
      <c r="H14" s="125"/>
      <c r="I14" s="125"/>
      <c r="J14" s="125"/>
      <c r="K14" s="109">
        <f t="shared" si="0"/>
        <v>8</v>
      </c>
      <c r="L14" s="109">
        <f t="shared" si="0"/>
        <v>5</v>
      </c>
      <c r="M14" s="109">
        <f t="shared" si="1"/>
        <v>13</v>
      </c>
    </row>
    <row r="15" spans="1:14" s="3" customFormat="1" ht="48" customHeight="1" x14ac:dyDescent="0.2">
      <c r="A15" s="108" t="s">
        <v>97</v>
      </c>
      <c r="B15" s="20" t="s">
        <v>6</v>
      </c>
      <c r="C15" s="18" t="s">
        <v>16</v>
      </c>
      <c r="D15" s="117">
        <f>SUM('[1]1o Kard'!D15+'[1]2o Kard'!D15+'[1]3o Kard'!D15+'[1]4o Kard'!D15+'[1]5o Kard'!D15+[1]Esperino!D15+[1]Mousiko!D15+[1]Itea!D15+[1]Magoula!D15+[1]Mataraga!D15+[1]Mitropoli!D15+[1]Kedrou!D15+[1]Leontariou!D15+[1]Mouzakiou!D15+[1]Palama!D15+[1]Proastiou!D15+[1]Sofades!D15+[1]Fanari!D15+'[1]-'!D15)</f>
        <v>35</v>
      </c>
      <c r="E15" s="117">
        <f>SUM('[1]1o Kard'!E15+'[1]2o Kard'!E15+'[1]3o Kard'!E15+'[1]4o Kard'!E15+'[1]5o Kard'!E15+[1]Esperino!E15+[1]Mousiko!E15+[1]Itea!E15+[1]Magoula!E15+[1]Mataraga!E15+[1]Mitropoli!E15+[1]Kedrou!E15+[1]Leontariou!E15+[1]Mouzakiou!E15+[1]Palama!E15+[1]Proastiou!E15+[1]Sofades!E15+[1]Fanari!E15+'[1]-'!E15)</f>
        <v>14</v>
      </c>
      <c r="F15" s="117">
        <f>SUM('[1]1o Kard'!F15+'[1]2o Kard'!F15+'[1]3o Kard'!F15+'[1]4o Kard'!F15+'[1]5o Kard'!F15+[1]Esperino!F15+[1]Mousiko!F15+[1]Itea!F15+[1]Magoula!F15+[1]Mataraga!F15+[1]Mitropoli!F15+[1]Kedrou!F15+[1]Leontariou!F15+[1]Mouzakiou!F15+[1]Palama!F15+[1]Proastiou!F15+[1]Sofades!F15+[1]Fanari!F15+'[1]-'!F15)</f>
        <v>4</v>
      </c>
      <c r="G15" s="125"/>
      <c r="H15" s="125"/>
      <c r="I15" s="125"/>
      <c r="J15" s="125"/>
      <c r="K15" s="109">
        <f t="shared" si="0"/>
        <v>14</v>
      </c>
      <c r="L15" s="109">
        <f t="shared" si="0"/>
        <v>4</v>
      </c>
      <c r="M15" s="109">
        <f t="shared" si="1"/>
        <v>18</v>
      </c>
    </row>
    <row r="16" spans="1:14" s="3" customFormat="1" ht="25.5" customHeight="1" x14ac:dyDescent="0.2">
      <c r="A16" s="110" t="s">
        <v>90</v>
      </c>
      <c r="B16" s="17" t="s">
        <v>6</v>
      </c>
      <c r="C16" s="18" t="s">
        <v>16</v>
      </c>
      <c r="D16" s="117">
        <f>SUM('[1]1o Kard'!D16+'[1]2o Kard'!D16+'[1]3o Kard'!D16+'[1]4o Kard'!D16+'[1]5o Kard'!D16+[1]Esperino!D16+[1]Mousiko!D16+[1]Itea!D16+[1]Magoula!D16+[1]Mataraga!D16+[1]Mitropoli!D16+[1]Kedrou!D16+[1]Leontariou!D16+[1]Mouzakiou!D16+[1]Palama!D16+[1]Proastiou!D16+[1]Sofades!D16+[1]Fanari!D16+'[1]-'!D16)</f>
        <v>35</v>
      </c>
      <c r="E16" s="117">
        <f>SUM('[1]1o Kard'!E16+'[1]2o Kard'!E16+'[1]3o Kard'!E16+'[1]4o Kard'!E16+'[1]5o Kard'!E16+[1]Esperino!E16+[1]Mousiko!E16+[1]Itea!E16+[1]Magoula!E16+[1]Mataraga!E16+[1]Mitropoli!E16+[1]Kedrou!E16+[1]Leontariou!E16+[1]Mouzakiou!E16+[1]Palama!E16+[1]Proastiou!E16+[1]Sofades!E16+[1]Fanari!E16+'[1]-'!E16)</f>
        <v>3</v>
      </c>
      <c r="F16" s="117">
        <f>SUM('[1]1o Kard'!F16+'[1]2o Kard'!F16+'[1]3o Kard'!F16+'[1]4o Kard'!F16+'[1]5o Kard'!F16+[1]Esperino!F16+[1]Mousiko!F16+[1]Itea!F16+[1]Magoula!F16+[1]Mataraga!F16+[1]Mitropoli!F16+[1]Kedrou!F16+[1]Leontariou!F16+[1]Mouzakiou!F16+[1]Palama!F16+[1]Proastiou!F16+[1]Sofades!F16+[1]Fanari!F16+'[1]-'!F16)</f>
        <v>7</v>
      </c>
      <c r="G16" s="125"/>
      <c r="H16" s="125"/>
      <c r="I16" s="125"/>
      <c r="J16" s="125"/>
      <c r="K16" s="109">
        <f t="shared" si="0"/>
        <v>3</v>
      </c>
      <c r="L16" s="109">
        <f t="shared" si="0"/>
        <v>7</v>
      </c>
      <c r="M16" s="109">
        <f t="shared" si="1"/>
        <v>10</v>
      </c>
    </row>
    <row r="17" spans="1:17" s="3" customFormat="1" ht="32.25" customHeight="1" x14ac:dyDescent="0.2">
      <c r="A17" s="110" t="s">
        <v>21</v>
      </c>
      <c r="B17" s="17" t="s">
        <v>6</v>
      </c>
      <c r="C17" s="18" t="s">
        <v>11</v>
      </c>
      <c r="D17" s="117">
        <f>SUM('[1]1o Kard'!D17+'[1]2o Kard'!D17+'[1]3o Kard'!D17+'[1]4o Kard'!D17+'[1]5o Kard'!D17+[1]Esperino!D17+[1]Mousiko!D17+[1]Itea!D17+[1]Magoula!D17+[1]Mataraga!D17+[1]Mitropoli!D17+[1]Kedrou!D17+[1]Leontariou!D17+[1]Mouzakiou!D17+[1]Palama!D17+[1]Proastiou!D17+[1]Sofades!D17+[1]Fanari!D17+'[1]-'!D17)</f>
        <v>38</v>
      </c>
      <c r="E17" s="117">
        <f>SUM('[1]1o Kard'!E17+'[1]2o Kard'!E17+'[1]3o Kard'!E17+'[1]4o Kard'!E17+'[1]5o Kard'!E17+[1]Esperino!E17+[1]Mousiko!E17+[1]Itea!E17+[1]Magoula!E17+[1]Mataraga!E17+[1]Mitropoli!E17+[1]Kedrou!E17+[1]Leontariou!E17+[1]Mouzakiou!E17+[1]Palama!E17+[1]Proastiou!E17+[1]Sofades!E17+[1]Fanari!E17+'[1]-'!E17)</f>
        <v>16</v>
      </c>
      <c r="F17" s="117">
        <f>SUM('[1]1o Kard'!F17+'[1]2o Kard'!F17+'[1]3o Kard'!F17+'[1]4o Kard'!F17+'[1]5o Kard'!F17+[1]Esperino!F17+[1]Mousiko!F17+[1]Itea!F17+[1]Magoula!F17+[1]Mataraga!F17+[1]Mitropoli!F17+[1]Kedrou!F17+[1]Leontariou!F17+[1]Mouzakiou!F17+[1]Palama!F17+[1]Proastiou!F17+[1]Sofades!F17+[1]Fanari!F17+'[1]-'!F17)</f>
        <v>0</v>
      </c>
      <c r="G17" s="126"/>
      <c r="H17" s="126"/>
      <c r="I17" s="126"/>
      <c r="J17" s="126"/>
      <c r="K17" s="109">
        <f t="shared" si="0"/>
        <v>16</v>
      </c>
      <c r="L17" s="109">
        <f t="shared" si="0"/>
        <v>0</v>
      </c>
      <c r="M17" s="109">
        <f t="shared" si="1"/>
        <v>16</v>
      </c>
    </row>
    <row r="18" spans="1:17" s="3" customFormat="1" ht="34.5" customHeight="1" x14ac:dyDescent="0.2">
      <c r="A18" s="110" t="s">
        <v>77</v>
      </c>
      <c r="B18" s="17" t="s">
        <v>6</v>
      </c>
      <c r="C18" s="18" t="s">
        <v>17</v>
      </c>
      <c r="D18" s="117">
        <f>SUM('[1]1o Kard'!D18+'[1]2o Kard'!D18+'[1]3o Kard'!D18+'[1]4o Kard'!D18+'[1]5o Kard'!D18+[1]Esperino!D18+[1]Mousiko!D18+[1]Itea!D18+[1]Magoula!D18+[1]Mataraga!D18+[1]Mitropoli!D18+[1]Kedrou!D18+[1]Leontariou!D18+[1]Mouzakiou!D18+[1]Palama!D18+[1]Proastiou!D18+[1]Sofades!D18+[1]Fanari!D18+'[1]-'!D18)</f>
        <v>34</v>
      </c>
      <c r="E18" s="117">
        <f>SUM('[1]1o Kard'!E18+'[1]2o Kard'!E18+'[1]3o Kard'!E18+'[1]4o Kard'!E18+'[1]5o Kard'!E18+[1]Esperino!E18+[1]Mousiko!E18+[1]Itea!E18+[1]Magoula!E18+[1]Mataraga!E18+[1]Mitropoli!E18+[1]Kedrou!E18+[1]Leontariou!E18+[1]Mouzakiou!E18+[1]Palama!E18+[1]Proastiou!E18+[1]Sofades!E18+[1]Fanari!E18+'[1]-'!E18)</f>
        <v>6</v>
      </c>
      <c r="F18" s="117">
        <f>SUM('[1]1o Kard'!F18+'[1]2o Kard'!F18+'[1]3o Kard'!F18+'[1]4o Kard'!F18+'[1]5o Kard'!F18+[1]Esperino!F18+[1]Mousiko!F18+[1]Itea!F18+[1]Magoula!F18+[1]Mataraga!F18+[1]Mitropoli!F18+[1]Kedrou!F18+[1]Leontariou!F18+[1]Mouzakiou!F18+[1]Palama!F18+[1]Proastiou!F18+[1]Sofades!F18+[1]Fanari!F18+'[1]-'!F18)</f>
        <v>8</v>
      </c>
      <c r="G18" s="126"/>
      <c r="H18" s="126"/>
      <c r="I18" s="126"/>
      <c r="J18" s="126"/>
      <c r="K18" s="109">
        <f t="shared" si="0"/>
        <v>6</v>
      </c>
      <c r="L18" s="109">
        <f t="shared" si="0"/>
        <v>8</v>
      </c>
      <c r="M18" s="109">
        <f t="shared" si="1"/>
        <v>14</v>
      </c>
    </row>
    <row r="19" spans="1:17" s="3" customFormat="1" ht="25.5" customHeight="1" x14ac:dyDescent="0.2">
      <c r="A19" s="110" t="s">
        <v>76</v>
      </c>
      <c r="B19" s="17" t="s">
        <v>6</v>
      </c>
      <c r="C19" s="18" t="s">
        <v>17</v>
      </c>
      <c r="D19" s="117">
        <f>SUM('[1]1o Kard'!D19+'[1]2o Kard'!D19+'[1]3o Kard'!D19+'[1]4o Kard'!D19+'[1]5o Kard'!D19+[1]Esperino!D19+[1]Mousiko!D19+[1]Itea!D19+[1]Magoula!D19+[1]Mataraga!D19+[1]Mitropoli!D19+[1]Kedrou!D19+[1]Leontariou!D19+[1]Mouzakiou!D19+[1]Palama!D19+[1]Proastiou!D19+[1]Sofades!D19+[1]Fanari!D19+'[1]-'!D19)</f>
        <v>34</v>
      </c>
      <c r="E19" s="117">
        <f>SUM('[1]1o Kard'!E19+'[1]2o Kard'!E19+'[1]3o Kard'!E19+'[1]4o Kard'!E19+'[1]5o Kard'!E19+[1]Esperino!E19+[1]Mousiko!E19+[1]Itea!E19+[1]Magoula!E19+[1]Mataraga!E19+[1]Mitropoli!E19+[1]Kedrou!E19+[1]Leontariou!E19+[1]Mouzakiou!E19+[1]Palama!E19+[1]Proastiou!E19+[1]Sofades!E19+[1]Fanari!E19+'[1]-'!E19)</f>
        <v>5</v>
      </c>
      <c r="F19" s="117">
        <f>SUM('[1]1o Kard'!F19+'[1]2o Kard'!F19+'[1]3o Kard'!F19+'[1]4o Kard'!F19+'[1]5o Kard'!F19+[1]Esperino!F19+[1]Mousiko!F19+[1]Itea!F19+[1]Magoula!F19+[1]Mataraga!F19+[1]Mitropoli!F19+[1]Kedrou!F19+[1]Leontariou!F19+[1]Mouzakiou!F19+[1]Palama!F19+[1]Proastiou!F19+[1]Sofades!F19+[1]Fanari!F19+'[1]-'!F19)</f>
        <v>8</v>
      </c>
      <c r="G19" s="126"/>
      <c r="H19" s="126"/>
      <c r="I19" s="126"/>
      <c r="J19" s="126"/>
      <c r="K19" s="109">
        <f t="shared" si="0"/>
        <v>5</v>
      </c>
      <c r="L19" s="109">
        <f t="shared" si="0"/>
        <v>8</v>
      </c>
      <c r="M19" s="109">
        <f t="shared" si="1"/>
        <v>13</v>
      </c>
    </row>
    <row r="20" spans="1:17" s="3" customFormat="1" ht="37.5" customHeight="1" x14ac:dyDescent="0.2">
      <c r="A20" s="123" t="s">
        <v>68</v>
      </c>
      <c r="B20" s="21" t="s">
        <v>8</v>
      </c>
      <c r="C20" s="22" t="s">
        <v>7</v>
      </c>
      <c r="D20" s="117">
        <f>SUM('[1]1o Kard'!D20+'[1]2o Kard'!D20+'[1]3o Kard'!D20+'[1]4o Kard'!D20+'[1]5o Kard'!D20+[1]Esperino!D20+[1]Mousiko!D20+[1]Itea!D20+[1]Magoula!D20+[1]Mataraga!D20+[1]Mitropoli!D20+[1]Kedrou!D20+[1]Leontariou!D20+[1]Mouzakiou!D20+[1]Palama!D20+[1]Proastiou!D20+[1]Sofades!D20+[1]Fanari!D20+'[1]-'!D20)</f>
        <v>43</v>
      </c>
      <c r="E20" s="126"/>
      <c r="F20" s="126"/>
      <c r="G20" s="117">
        <f>SUM('[1]1o Kard'!G20+'[1]2o Kard'!G20+'[1]3o Kard'!G20+'[1]4o Kard'!G20+'[1]5o Kard'!G20+[1]Esperino!G20+[1]Mousiko!G20+[1]Itea!G20+[1]Magoula!G20+[1]Mataraga!G20+[1]Mitropoli!G20+[1]Kedrou!G20+[1]Leontariou!G20+[1]Mouzakiou!G20+[1]Palama!G20+[1]Proastiou!G20+[1]Sofades!G20+[1]Fanari!G20+'[1]-'!G20)</f>
        <v>19</v>
      </c>
      <c r="H20" s="117">
        <f>SUM('[1]1o Kard'!H20+'[1]2o Kard'!H20+'[1]3o Kard'!H20+'[1]4o Kard'!H20+'[1]5o Kard'!H20+[1]Esperino!H20+[1]Mousiko!H20+[1]Itea!H20+[1]Magoula!H20+[1]Mataraga!H20+[1]Mitropoli!H20+[1]Kedrou!H20+[1]Leontariou!H20+[1]Mouzakiou!H20+[1]Palama!H20+[1]Proastiou!H20+[1]Sofades!H20+[1]Fanari!H20+'[1]-'!H20)</f>
        <v>8</v>
      </c>
      <c r="I20" s="126"/>
      <c r="J20" s="126"/>
      <c r="K20" s="109">
        <f>SUM(G20)</f>
        <v>19</v>
      </c>
      <c r="L20" s="109">
        <f>SUM(H20)</f>
        <v>8</v>
      </c>
      <c r="M20" s="109">
        <f t="shared" si="1"/>
        <v>27</v>
      </c>
    </row>
    <row r="21" spans="1:17" s="3" customFormat="1" ht="25.5" customHeight="1" x14ac:dyDescent="0.2">
      <c r="A21" s="108" t="s">
        <v>69</v>
      </c>
      <c r="B21" s="21" t="s">
        <v>8</v>
      </c>
      <c r="C21" s="22" t="s">
        <v>7</v>
      </c>
      <c r="D21" s="117">
        <f>SUM('[1]1o Kard'!D21+'[1]2o Kard'!D21+'[1]3o Kard'!D21+'[1]4o Kard'!D21+'[1]5o Kard'!D21+[1]Esperino!D21+[1]Mousiko!D21+[1]Itea!D21+[1]Magoula!D21+[1]Mataraga!D21+[1]Mitropoli!D21+[1]Kedrou!D21+[1]Leontariou!D21+[1]Mouzakiou!D21+[1]Palama!D21+[1]Proastiou!D21+[1]Sofades!D21+[1]Fanari!D21+'[1]-'!D21)</f>
        <v>43</v>
      </c>
      <c r="E21" s="126"/>
      <c r="F21" s="126"/>
      <c r="G21" s="117">
        <f>SUM('[1]1o Kard'!G21+'[1]2o Kard'!G21+'[1]3o Kard'!G21+'[1]4o Kard'!G21+'[1]5o Kard'!G21+[1]Esperino!G21+[1]Mousiko!G21+[1]Itea!G21+[1]Magoula!G21+[1]Mataraga!G21+[1]Mitropoli!G21+[1]Kedrou!G21+[1]Leontariou!G21+[1]Mouzakiou!G21+[1]Palama!G21+[1]Proastiou!G21+[1]Sofades!G21+[1]Fanari!G21+'[1]-'!G21)</f>
        <v>25</v>
      </c>
      <c r="H21" s="117">
        <f>SUM('[1]1o Kard'!H21+'[1]2o Kard'!H21+'[1]3o Kard'!H21+'[1]4o Kard'!H21+'[1]5o Kard'!H21+[1]Esperino!H21+[1]Mousiko!H21+[1]Itea!H21+[1]Magoula!H21+[1]Mataraga!H21+[1]Mitropoli!H21+[1]Kedrou!H21+[1]Leontariou!H21+[1]Mouzakiou!H21+[1]Palama!H21+[1]Proastiou!H21+[1]Sofades!H21+[1]Fanari!H21+'[1]-'!H21)</f>
        <v>6</v>
      </c>
      <c r="I21" s="126"/>
      <c r="J21" s="126"/>
      <c r="K21" s="109">
        <f t="shared" ref="K21:L30" si="2">SUM(G21)</f>
        <v>25</v>
      </c>
      <c r="L21" s="109">
        <f t="shared" si="2"/>
        <v>6</v>
      </c>
      <c r="M21" s="109">
        <f t="shared" si="1"/>
        <v>31</v>
      </c>
    </row>
    <row r="22" spans="1:17" ht="25.5" customHeight="1" x14ac:dyDescent="0.2">
      <c r="A22" s="110" t="s">
        <v>70</v>
      </c>
      <c r="B22" s="21" t="s">
        <v>8</v>
      </c>
      <c r="C22" s="23" t="s">
        <v>7</v>
      </c>
      <c r="D22" s="117">
        <f>SUM('[1]1o Kard'!D22+'[1]2o Kard'!D22+'[1]3o Kard'!D22+'[1]4o Kard'!D22+'[1]5o Kard'!D22+[1]Esperino!D22+[1]Mousiko!D22+[1]Itea!D22+[1]Magoula!D22+[1]Mataraga!D22+[1]Mitropoli!D22+[1]Kedrou!D22+[1]Leontariou!D22+[1]Mouzakiou!D22+[1]Palama!D22+[1]Proastiou!D22+[1]Sofades!D22+[1]Fanari!D22+'[1]-'!D22)</f>
        <v>43</v>
      </c>
      <c r="E22" s="126"/>
      <c r="F22" s="126"/>
      <c r="G22" s="117">
        <f>SUM('[1]1o Kard'!G22+'[1]2o Kard'!G22+'[1]3o Kard'!G22+'[1]4o Kard'!G22+'[1]5o Kard'!G22+[1]Esperino!G22+[1]Mousiko!G22+[1]Itea!G22+[1]Magoula!G22+[1]Mataraga!G22+[1]Mitropoli!G22+[1]Kedrou!G22+[1]Leontariou!G22+[1]Mouzakiou!G22+[1]Palama!G22+[1]Proastiou!G22+[1]Sofades!G22+[1]Fanari!G22+'[1]-'!G22)</f>
        <v>15</v>
      </c>
      <c r="H22" s="117">
        <f>SUM('[1]1o Kard'!H22+'[1]2o Kard'!H22+'[1]3o Kard'!H22+'[1]4o Kard'!H22+'[1]5o Kard'!H22+[1]Esperino!H22+[1]Mousiko!H22+[1]Itea!H22+[1]Magoula!H22+[1]Mataraga!H22+[1]Mitropoli!H22+[1]Kedrou!H22+[1]Leontariou!H22+[1]Mouzakiou!H22+[1]Palama!H22+[1]Proastiou!H22+[1]Sofades!H22+[1]Fanari!H22+'[1]-'!H22)</f>
        <v>3</v>
      </c>
      <c r="I22" s="126"/>
      <c r="J22" s="126"/>
      <c r="K22" s="109">
        <f t="shared" si="2"/>
        <v>15</v>
      </c>
      <c r="L22" s="109">
        <f t="shared" si="2"/>
        <v>3</v>
      </c>
      <c r="M22" s="109">
        <f t="shared" si="1"/>
        <v>18</v>
      </c>
    </row>
    <row r="23" spans="1:17" ht="25.5" customHeight="1" x14ac:dyDescent="0.2">
      <c r="A23" s="110" t="s">
        <v>72</v>
      </c>
      <c r="B23" s="21" t="s">
        <v>8</v>
      </c>
      <c r="C23" s="23" t="s">
        <v>12</v>
      </c>
      <c r="D23" s="117">
        <f>SUM('[1]1o Kard'!D23+'[1]2o Kard'!D23+'[1]3o Kard'!D23+'[1]4o Kard'!D23+'[1]5o Kard'!D23+[1]Esperino!D23+[1]Mousiko!D23+[1]Itea!D23+[1]Magoula!D23+[1]Mataraga!D23+[1]Mitropoli!D23+[1]Kedrou!D23+[1]Leontariou!D23+[1]Mouzakiou!D23+[1]Palama!D23+[1]Proastiou!D23+[1]Sofades!D23+[1]Fanari!D23+'[1]-'!D23)</f>
        <v>38</v>
      </c>
      <c r="E23" s="126"/>
      <c r="F23" s="126"/>
      <c r="G23" s="117">
        <f>SUM('[1]1o Kard'!G23+'[1]2o Kard'!G23+'[1]3o Kard'!G23+'[1]4o Kard'!G23+'[1]5o Kard'!G23+[1]Esperino!G23+[1]Mousiko!G23+[1]Itea!G23+[1]Magoula!G23+[1]Mataraga!G23+[1]Mitropoli!G23+[1]Kedrou!G23+[1]Leontariou!G23+[1]Mouzakiou!G23+[1]Palama!G23+[1]Proastiou!G23+[1]Sofades!G23+[1]Fanari!G23+'[1]-'!G23)</f>
        <v>11</v>
      </c>
      <c r="H23" s="117">
        <f>SUM('[1]1o Kard'!H23+'[1]2o Kard'!H23+'[1]3o Kard'!H23+'[1]4o Kard'!H23+'[1]5o Kard'!H23+[1]Esperino!H23+[1]Mousiko!H23+[1]Itea!H23+[1]Magoula!H23+[1]Mataraga!H23+[1]Mitropoli!H23+[1]Kedrou!H23+[1]Leontariou!H23+[1]Mouzakiou!H23+[1]Palama!H23+[1]Proastiou!H23+[1]Sofades!H23+[1]Fanari!H23+'[1]-'!H23)</f>
        <v>11</v>
      </c>
      <c r="I23" s="126"/>
      <c r="J23" s="126"/>
      <c r="K23" s="109">
        <f t="shared" si="2"/>
        <v>11</v>
      </c>
      <c r="L23" s="109">
        <f t="shared" si="2"/>
        <v>11</v>
      </c>
      <c r="M23" s="109">
        <f t="shared" si="1"/>
        <v>22</v>
      </c>
    </row>
    <row r="24" spans="1:17" ht="25.5" customHeight="1" x14ac:dyDescent="0.2">
      <c r="A24" s="108" t="s">
        <v>98</v>
      </c>
      <c r="B24" s="21" t="s">
        <v>8</v>
      </c>
      <c r="C24" s="23" t="s">
        <v>12</v>
      </c>
      <c r="D24" s="117">
        <f>SUM('[1]1o Kard'!D24+'[1]2o Kard'!D24+'[1]3o Kard'!D24+'[1]4o Kard'!D24+'[1]5o Kard'!D24+[1]Esperino!D24+[1]Mousiko!D24+[1]Itea!D24+[1]Magoula!D24+[1]Mataraga!D24+[1]Mitropoli!D24+[1]Kedrou!D24+[1]Leontariou!D24+[1]Mouzakiou!D24+[1]Palama!D24+[1]Proastiou!D24+[1]Sofades!D24+[1]Fanari!D24+'[1]-'!D24)</f>
        <v>38</v>
      </c>
      <c r="E24" s="126"/>
      <c r="F24" s="126"/>
      <c r="G24" s="117">
        <f>SUM('[1]1o Kard'!G24+'[1]2o Kard'!G24+'[1]3o Kard'!G24+'[1]4o Kard'!G24+'[1]5o Kard'!G24+[1]Esperino!G24+[1]Mousiko!G24+[1]Itea!G24+[1]Magoula!G24+[1]Mataraga!G24+[1]Mitropoli!G24+[1]Kedrou!G24+[1]Leontariou!G24+[1]Mouzakiou!G24+[1]Palama!G24+[1]Proastiou!G24+[1]Sofades!G24+[1]Fanari!G24+'[1]-'!G24)</f>
        <v>10</v>
      </c>
      <c r="H24" s="117">
        <f>SUM('[1]1o Kard'!H24+'[1]2o Kard'!H24+'[1]3o Kard'!H24+'[1]4o Kard'!H24+'[1]5o Kard'!H24+[1]Esperino!H24+[1]Mousiko!H24+[1]Itea!H24+[1]Magoula!H24+[1]Mataraga!H24+[1]Mitropoli!H24+[1]Kedrou!H24+[1]Leontariou!H24+[1]Mouzakiou!H24+[1]Palama!H24+[1]Proastiou!H24+[1]Sofades!H24+[1]Fanari!H24+'[1]-'!H24)</f>
        <v>6</v>
      </c>
      <c r="I24" s="126"/>
      <c r="J24" s="126"/>
      <c r="K24" s="109">
        <f t="shared" si="2"/>
        <v>10</v>
      </c>
      <c r="L24" s="109">
        <f t="shared" si="2"/>
        <v>6</v>
      </c>
      <c r="M24" s="109">
        <f t="shared" si="1"/>
        <v>16</v>
      </c>
    </row>
    <row r="25" spans="1:17" ht="25.5" customHeight="1" x14ac:dyDescent="0.2">
      <c r="A25" s="108" t="s">
        <v>99</v>
      </c>
      <c r="B25" s="21" t="s">
        <v>8</v>
      </c>
      <c r="C25" s="23" t="s">
        <v>12</v>
      </c>
      <c r="D25" s="117">
        <f>SUM('[1]1o Kard'!D25+'[1]2o Kard'!D25+'[1]3o Kard'!D25+'[1]4o Kard'!D25+'[1]5o Kard'!D25+[1]Esperino!D25+[1]Mousiko!D25+[1]Itea!D25+[1]Magoula!D25+[1]Mataraga!D25+[1]Mitropoli!D25+[1]Kedrou!D25+[1]Leontariou!D25+[1]Mouzakiou!D25+[1]Palama!D25+[1]Proastiou!D25+[1]Sofades!D25+[1]Fanari!D25+'[1]-'!D25)</f>
        <v>38</v>
      </c>
      <c r="E25" s="126"/>
      <c r="F25" s="126"/>
      <c r="G25" s="117">
        <f>SUM('[1]1o Kard'!G25+'[1]2o Kard'!G25+'[1]3o Kard'!G25+'[1]4o Kard'!G25+'[1]5o Kard'!G25+[1]Esperino!G25+[1]Mousiko!G25+[1]Itea!G25+[1]Magoula!G25+[1]Mataraga!G25+[1]Mitropoli!G25+[1]Kedrou!G25+[1]Leontariou!G25+[1]Mouzakiou!G25+[1]Palama!G25+[1]Proastiou!G25+[1]Sofades!G25+[1]Fanari!G25+'[1]-'!G25)</f>
        <v>8</v>
      </c>
      <c r="H25" s="117">
        <f>SUM('[1]1o Kard'!H25+'[1]2o Kard'!H25+'[1]3o Kard'!H25+'[1]4o Kard'!H25+'[1]5o Kard'!H25+[1]Esperino!H25+[1]Mousiko!H25+[1]Itea!H25+[1]Magoula!H25+[1]Mataraga!H25+[1]Mitropoli!H25+[1]Kedrou!H25+[1]Leontariou!H25+[1]Mouzakiou!H25+[1]Palama!H25+[1]Proastiou!H25+[1]Sofades!H25+[1]Fanari!H25+'[1]-'!H25)</f>
        <v>6</v>
      </c>
      <c r="I25" s="126"/>
      <c r="J25" s="126"/>
      <c r="K25" s="109">
        <f t="shared" si="2"/>
        <v>8</v>
      </c>
      <c r="L25" s="109">
        <f t="shared" si="2"/>
        <v>6</v>
      </c>
      <c r="M25" s="109">
        <f t="shared" si="1"/>
        <v>14</v>
      </c>
    </row>
    <row r="26" spans="1:17" ht="25.5" customHeight="1" x14ac:dyDescent="0.2">
      <c r="A26" s="110" t="s">
        <v>73</v>
      </c>
      <c r="B26" s="21" t="s">
        <v>8</v>
      </c>
      <c r="C26" s="23" t="s">
        <v>16</v>
      </c>
      <c r="D26" s="117">
        <f>SUM('[1]1o Kard'!D26+'[1]2o Kard'!D26+'[1]3o Kard'!D26+'[1]4o Kard'!D26+'[1]5o Kard'!D26+[1]Esperino!D26+[1]Mousiko!D26+[1]Itea!D26+[1]Magoula!D26+[1]Mataraga!D26+[1]Mitropoli!D26+[1]Kedrou!D26+[1]Leontariou!D26+[1]Mouzakiou!D26+[1]Palama!D26+[1]Proastiou!D26+[1]Sofades!D26+[1]Fanari!D26+'[1]-'!D26)</f>
        <v>16</v>
      </c>
      <c r="E26" s="126"/>
      <c r="F26" s="126"/>
      <c r="G26" s="117">
        <f>SUM('[1]1o Kard'!G26+'[1]2o Kard'!G26+'[1]3o Kard'!G26+'[1]4o Kard'!G26+'[1]5o Kard'!G26+[1]Esperino!G26+[1]Mousiko!G26+[1]Itea!G26+[1]Magoula!G26+[1]Mataraga!G26+[1]Mitropoli!G26+[1]Kedrou!G26+[1]Leontariou!G26+[1]Mouzakiou!G26+[1]Palama!G26+[1]Proastiou!G26+[1]Sofades!G26+[1]Fanari!G26+'[1]-'!G26)</f>
        <v>10</v>
      </c>
      <c r="H26" s="117">
        <f>SUM('[1]1o Kard'!H26+'[1]2o Kard'!H26+'[1]3o Kard'!H26+'[1]4o Kard'!H26+'[1]5o Kard'!H26+[1]Esperino!H26+[1]Mousiko!H26+[1]Itea!H26+[1]Magoula!H26+[1]Mataraga!H26+[1]Mitropoli!H26+[1]Kedrou!H26+[1]Leontariou!H26+[1]Mouzakiou!H26+[1]Palama!H26+[1]Proastiou!H26+[1]Sofades!H26+[1]Fanari!H26+'[1]-'!H26)</f>
        <v>4</v>
      </c>
      <c r="I26" s="126"/>
      <c r="J26" s="126"/>
      <c r="K26" s="109">
        <f t="shared" si="2"/>
        <v>10</v>
      </c>
      <c r="L26" s="109">
        <f t="shared" si="2"/>
        <v>4</v>
      </c>
      <c r="M26" s="109">
        <f t="shared" si="1"/>
        <v>14</v>
      </c>
    </row>
    <row r="27" spans="1:17" ht="25.5" customHeight="1" x14ac:dyDescent="0.2">
      <c r="A27" s="108" t="s">
        <v>100</v>
      </c>
      <c r="B27" s="21" t="s">
        <v>8</v>
      </c>
      <c r="C27" s="23" t="s">
        <v>16</v>
      </c>
      <c r="D27" s="117">
        <f>SUM('[1]1o Kard'!D27+'[1]2o Kard'!D27+'[1]3o Kard'!D27+'[1]4o Kard'!D27+'[1]5o Kard'!D27+[1]Esperino!D27+[1]Mousiko!D27+[1]Itea!D27+[1]Magoula!D27+[1]Mataraga!D27+[1]Mitropoli!D27+[1]Kedrou!D27+[1]Leontariou!D27+[1]Mouzakiou!D27+[1]Palama!D27+[1]Proastiou!D27+[1]Sofades!D27+[1]Fanari!D27+'[1]-'!D27)</f>
        <v>16</v>
      </c>
      <c r="E27" s="126"/>
      <c r="F27" s="126"/>
      <c r="G27" s="117">
        <f>SUM('[1]1o Kard'!G27+'[1]2o Kard'!G27+'[1]3o Kard'!G27+'[1]4o Kard'!G27+'[1]5o Kard'!G27+[1]Esperino!G27+[1]Mousiko!G27+[1]Itea!G27+[1]Magoula!G27+[1]Mataraga!G27+[1]Mitropoli!G27+[1]Kedrou!G27+[1]Leontariou!G27+[1]Mouzakiou!G27+[1]Palama!G27+[1]Proastiou!G27+[1]Sofades!G27+[1]Fanari!G27+'[1]-'!G27)</f>
        <v>9</v>
      </c>
      <c r="H27" s="117">
        <f>SUM('[1]1o Kard'!H27+'[1]2o Kard'!H27+'[1]3o Kard'!H27+'[1]4o Kard'!H27+'[1]5o Kard'!H27+[1]Esperino!H27+[1]Mousiko!H27+[1]Itea!H27+[1]Magoula!H27+[1]Mataraga!H27+[1]Mitropoli!H27+[1]Kedrou!H27+[1]Leontariou!H27+[1]Mouzakiou!H27+[1]Palama!H27+[1]Proastiou!H27+[1]Sofades!H27+[1]Fanari!H27+'[1]-'!H27)</f>
        <v>5</v>
      </c>
      <c r="I27" s="126"/>
      <c r="J27" s="126"/>
      <c r="K27" s="109">
        <f t="shared" si="2"/>
        <v>9</v>
      </c>
      <c r="L27" s="109">
        <f t="shared" si="2"/>
        <v>5</v>
      </c>
      <c r="M27" s="109">
        <f t="shared" si="1"/>
        <v>14</v>
      </c>
    </row>
    <row r="28" spans="1:17" ht="25.5" customHeight="1" x14ac:dyDescent="0.2">
      <c r="A28" s="124" t="s">
        <v>101</v>
      </c>
      <c r="B28" s="21" t="s">
        <v>8</v>
      </c>
      <c r="C28" s="23" t="s">
        <v>16</v>
      </c>
      <c r="D28" s="117">
        <f>SUM('[1]1o Kard'!D28+'[1]2o Kard'!D28+'[1]3o Kard'!D28+'[1]4o Kard'!D28+'[1]5o Kard'!D28+[1]Esperino!D28+[1]Mousiko!D28+[1]Itea!D28+[1]Magoula!D28+[1]Mataraga!D28+[1]Mitropoli!D28+[1]Kedrou!D28+[1]Leontariou!D28+[1]Mouzakiou!D28+[1]Palama!D28+[1]Proastiou!D28+[1]Sofades!D28+[1]Fanari!D28+'[1]-'!D28)</f>
        <v>16</v>
      </c>
      <c r="E28" s="126"/>
      <c r="F28" s="126"/>
      <c r="G28" s="117">
        <f>SUM('[1]1o Kard'!G28+'[1]2o Kard'!G28+'[1]3o Kard'!G28+'[1]4o Kard'!G28+'[1]5o Kard'!G28+[1]Esperino!G28+[1]Mousiko!G28+[1]Itea!G28+[1]Magoula!G28+[1]Mataraga!G28+[1]Mitropoli!G28+[1]Kedrou!G28+[1]Leontariou!G28+[1]Mouzakiou!G28+[1]Palama!G28+[1]Proastiou!G28+[1]Sofades!G28+[1]Fanari!G28+'[1]-'!G28)</f>
        <v>3</v>
      </c>
      <c r="H28" s="117">
        <f>SUM('[1]1o Kard'!H28+'[1]2o Kard'!H28+'[1]3o Kard'!H28+'[1]4o Kard'!H28+'[1]5o Kard'!H28+[1]Esperino!H28+[1]Mousiko!H28+[1]Itea!H28+[1]Magoula!H28+[1]Mataraga!H28+[1]Mitropoli!H28+[1]Kedrou!H28+[1]Leontariou!H28+[1]Mouzakiou!H28+[1]Palama!H28+[1]Proastiou!H28+[1]Sofades!H28+[1]Fanari!H28+'[1]-'!H28)</f>
        <v>4</v>
      </c>
      <c r="I28" s="126"/>
      <c r="J28" s="126"/>
      <c r="K28" s="109">
        <f t="shared" si="2"/>
        <v>3</v>
      </c>
      <c r="L28" s="109">
        <f t="shared" si="2"/>
        <v>4</v>
      </c>
      <c r="M28" s="109">
        <f t="shared" si="1"/>
        <v>7</v>
      </c>
      <c r="Q28" s="28"/>
    </row>
    <row r="29" spans="1:17" ht="25.5" customHeight="1" x14ac:dyDescent="0.2">
      <c r="A29" s="110" t="s">
        <v>78</v>
      </c>
      <c r="B29" s="21" t="s">
        <v>8</v>
      </c>
      <c r="C29" s="23" t="s">
        <v>17</v>
      </c>
      <c r="D29" s="117">
        <f>SUM('[1]1o Kard'!D29+'[1]2o Kard'!D29+'[1]3o Kard'!D29+'[1]4o Kard'!D29+'[1]5o Kard'!D29+[1]Esperino!D29+[1]Mousiko!D29+[1]Itea!D29+[1]Magoula!D29+[1]Mataraga!D29+[1]Mitropoli!D29+[1]Kedrou!D29+[1]Leontariou!D29+[1]Mouzakiou!D29+[1]Palama!D29+[1]Proastiou!D29+[1]Sofades!D29+[1]Fanari!D29+'[1]-'!D29)</f>
        <v>13</v>
      </c>
      <c r="E29" s="126"/>
      <c r="F29" s="126"/>
      <c r="G29" s="117">
        <f>SUM('[1]1o Kard'!G29+'[1]2o Kard'!G29+'[1]3o Kard'!G29+'[1]4o Kard'!G29+'[1]5o Kard'!G29+[1]Esperino!G29+[1]Mousiko!G29+[1]Itea!G29+[1]Magoula!G29+[1]Mataraga!G29+[1]Mitropoli!G29+[1]Kedrou!G29+[1]Leontariou!G29+[1]Mouzakiou!G29+[1]Palama!G29+[1]Proastiou!G29+[1]Sofades!G29+[1]Fanari!G29+'[1]-'!G29)</f>
        <v>7</v>
      </c>
      <c r="H29" s="117">
        <f>SUM('[1]1o Kard'!H29+'[1]2o Kard'!H29+'[1]3o Kard'!H29+'[1]4o Kard'!H29+'[1]5o Kard'!H29+[1]Esperino!H29+[1]Mousiko!H29+[1]Itea!H29+[1]Magoula!H29+[1]Mataraga!H29+[1]Mitropoli!H29+[1]Kedrou!H29+[1]Leontariou!H29+[1]Mouzakiou!H29+[1]Palama!H29+[1]Proastiou!H29+[1]Sofades!H29+[1]Fanari!H29+'[1]-'!H29)</f>
        <v>3</v>
      </c>
      <c r="I29" s="126"/>
      <c r="J29" s="126"/>
      <c r="K29" s="109">
        <f t="shared" si="2"/>
        <v>7</v>
      </c>
      <c r="L29" s="109">
        <f t="shared" si="2"/>
        <v>3</v>
      </c>
      <c r="M29" s="109">
        <f t="shared" si="1"/>
        <v>10</v>
      </c>
    </row>
    <row r="30" spans="1:17" ht="37.5" customHeight="1" x14ac:dyDescent="0.2">
      <c r="A30" s="110" t="s">
        <v>102</v>
      </c>
      <c r="B30" s="21" t="s">
        <v>8</v>
      </c>
      <c r="C30" s="23" t="s">
        <v>17</v>
      </c>
      <c r="D30" s="117">
        <f>SUM('[1]1o Kard'!D30+'[1]2o Kard'!D30+'[1]3o Kard'!D30+'[1]4o Kard'!D30+'[1]5o Kard'!D30+[1]Esperino!D30+[1]Mousiko!D30+[1]Itea!D30+[1]Magoula!D30+[1]Mataraga!D30+[1]Mitropoli!D30+[1]Kedrou!D30+[1]Leontariou!D30+[1]Mouzakiou!D30+[1]Palama!D30+[1]Proastiou!D30+[1]Sofades!D30+[1]Fanari!D30+'[1]-'!D30)</f>
        <v>13</v>
      </c>
      <c r="E30" s="126"/>
      <c r="F30" s="126"/>
      <c r="G30" s="117">
        <f>SUM('[1]1o Kard'!G30+'[1]2o Kard'!G30+'[1]3o Kard'!G30+'[1]4o Kard'!G30+'[1]5o Kard'!G30+[1]Esperino!G30+[1]Mousiko!G30+[1]Itea!G30+[1]Magoula!G30+[1]Mataraga!G30+[1]Mitropoli!G30+[1]Kedrou!G30+[1]Leontariou!G30+[1]Mouzakiou!G30+[1]Palama!G30+[1]Proastiou!G30+[1]Sofades!G30+[1]Fanari!G30+'[1]-'!G30)</f>
        <v>9</v>
      </c>
      <c r="H30" s="117">
        <f>SUM('[1]1o Kard'!H30+'[1]2o Kard'!H30+'[1]3o Kard'!H30+'[1]4o Kard'!H30+'[1]5o Kard'!H30+[1]Esperino!H30+[1]Mousiko!H30+[1]Itea!H30+[1]Magoula!H30+[1]Mataraga!H30+[1]Mitropoli!H30+[1]Kedrou!H30+[1]Leontariou!H30+[1]Mouzakiou!H30+[1]Palama!H30+[1]Proastiou!H30+[1]Sofades!H30+[1]Fanari!H30+'[1]-'!H30)</f>
        <v>2</v>
      </c>
      <c r="I30" s="126"/>
      <c r="J30" s="126"/>
      <c r="K30" s="109">
        <f t="shared" si="2"/>
        <v>9</v>
      </c>
      <c r="L30" s="109">
        <f t="shared" si="2"/>
        <v>2</v>
      </c>
      <c r="M30" s="109">
        <f t="shared" si="1"/>
        <v>11</v>
      </c>
    </row>
    <row r="31" spans="1:17" ht="25.5" customHeight="1" x14ac:dyDescent="0.2">
      <c r="A31" s="108" t="s">
        <v>18</v>
      </c>
      <c r="B31" s="31" t="s">
        <v>13</v>
      </c>
      <c r="C31" s="32" t="s">
        <v>12</v>
      </c>
      <c r="D31" s="117">
        <f>SUM('[1]1o Kard'!D31+'[1]2o Kard'!D31+'[1]3o Kard'!D31+'[1]4o Kard'!D31+'[1]5o Kard'!D31+[1]Esperino!D31+[1]Mousiko!D31+[1]Itea!D31+[1]Magoula!D31+[1]Mataraga!D31+[1]Mitropoli!D31+[1]Kedrou!D31+[1]Leontariou!D31+[1]Mouzakiou!D31+[1]Palama!D31+[1]Proastiou!D31+[1]Sofades!D31+[1]Fanari!D31+'[1]-'!D31)</f>
        <v>38</v>
      </c>
      <c r="E31" s="126"/>
      <c r="F31" s="126"/>
      <c r="G31" s="126"/>
      <c r="H31" s="126"/>
      <c r="I31" s="117">
        <f>SUM('[1]1o Kard'!I31+'[1]2o Kard'!I31+'[1]3o Kard'!I30+'[1]4o Kard'!I31+'[1]5o Kard'!I31+[1]Esperino!I31+[1]Mousiko!I31+[1]Itea!I31+[1]Magoula!I31+[1]Mataraga!I31+[1]Mitropoli!I31+[1]Kedrou!I31+[1]Leontariou!I31+[1]Mouzakiou!I31+[1]Palama!I31+[1]Proastiou!I31+[1]Sofades!I31+[1]Fanari!I31+'[1]-'!I31)</f>
        <v>19</v>
      </c>
      <c r="J31" s="117">
        <f>SUM('[1]1o Kard'!J31+'[1]2o Kard'!J31+'[1]3o Kard'!J31+'[1]4o Kard'!J31+'[1]5o Kard'!J31+[1]Esperino!J31+[1]Mousiko!J31+[1]Itea!J31+[1]Magoula!J31+[1]Mataraga!J31+[1]Mitropoli!J31+[1]Kedrou!J31+[1]Leontariou!J31+[1]Mouzakiou!J31+[1]Palama!J31+[1]Proastiou!J31+[1]Sofades!J31+[1]Fanari!J31+'[1]-'!J31)</f>
        <v>4</v>
      </c>
      <c r="K31" s="109">
        <f>SUM(I31)</f>
        <v>19</v>
      </c>
      <c r="L31" s="109">
        <f>SUM(J31)</f>
        <v>4</v>
      </c>
      <c r="M31" s="109">
        <f t="shared" si="1"/>
        <v>23</v>
      </c>
    </row>
    <row r="32" spans="1:17" ht="33" customHeight="1" x14ac:dyDescent="0.2">
      <c r="A32" s="110" t="s">
        <v>74</v>
      </c>
      <c r="B32" s="31" t="s">
        <v>13</v>
      </c>
      <c r="C32" s="32" t="s">
        <v>12</v>
      </c>
      <c r="D32" s="117">
        <f>SUM('[1]1o Kard'!D32+'[1]2o Kard'!D32+'[1]3o Kard'!D32+'[1]4o Kard'!D32+'[1]5o Kard'!D32+[1]Esperino!D32+[1]Mousiko!D32+[1]Itea!D32+[1]Magoula!D32+[1]Mataraga!D32+[1]Mitropoli!D32+[1]Kedrou!D32+[1]Leontariou!D32+[1]Mouzakiou!D32+[1]Palama!D32+[1]Proastiou!D32+[1]Sofades!D32+[1]Fanari!D32+'[1]-'!D32)</f>
        <v>38</v>
      </c>
      <c r="E32" s="126"/>
      <c r="F32" s="126"/>
      <c r="G32" s="126"/>
      <c r="H32" s="126"/>
      <c r="I32" s="117">
        <f>SUM('[1]1o Kard'!I32+'[1]2o Kard'!I32+'[1]3o Kard'!I31+'[1]4o Kard'!I32+'[1]5o Kard'!I32+[1]Esperino!I32+[1]Mousiko!I32+[1]Itea!I32+[1]Magoula!I32+[1]Mataraga!I32+[1]Mitropoli!I32+[1]Kedrou!I32+[1]Leontariou!I32+[1]Mouzakiou!I32+[1]Palama!I32+[1]Proastiou!I32+[1]Sofades!I32+[1]Fanari!I32+'[1]-'!I32)</f>
        <v>15</v>
      </c>
      <c r="J32" s="117">
        <f>SUM('[1]1o Kard'!J32+'[1]2o Kard'!J32+'[1]3o Kard'!J32+'[1]4o Kard'!J32+'[1]5o Kard'!J32+[1]Esperino!J32+[1]Mousiko!J32+[1]Itea!J32+[1]Magoula!J32+[1]Mataraga!J32+[1]Mitropoli!J32+[1]Kedrou!J32+[1]Leontariou!J32+[1]Mouzakiou!J32+[1]Palama!J32+[1]Proastiou!J32+[1]Sofades!J32+[1]Fanari!J32+'[1]-'!J32)</f>
        <v>7</v>
      </c>
      <c r="K32" s="109">
        <f t="shared" ref="K32:L38" si="3">SUM(I32)</f>
        <v>15</v>
      </c>
      <c r="L32" s="109">
        <f t="shared" si="3"/>
        <v>7</v>
      </c>
      <c r="M32" s="109">
        <f t="shared" si="1"/>
        <v>22</v>
      </c>
    </row>
    <row r="33" spans="1:14" ht="25.5" customHeight="1" x14ac:dyDescent="0.2">
      <c r="A33" s="110" t="s">
        <v>103</v>
      </c>
      <c r="B33" s="31" t="s">
        <v>13</v>
      </c>
      <c r="C33" s="32" t="s">
        <v>12</v>
      </c>
      <c r="D33" s="117">
        <f>SUM('[1]1o Kard'!D33+'[1]2o Kard'!D33+'[1]3o Kard'!D33+'[1]4o Kard'!D33+'[1]5o Kard'!D33+[1]Esperino!D33+[1]Mousiko!D33+[1]Itea!D33+[1]Magoula!D33+[1]Mataraga!D33+[1]Mitropoli!D33+[1]Kedrou!D33+[1]Leontariou!D33+[1]Mouzakiou!D33+[1]Palama!D33+[1]Proastiou!D33+[1]Sofades!D33+[1]Fanari!D33+'[1]-'!D33)</f>
        <v>38</v>
      </c>
      <c r="E33" s="126"/>
      <c r="F33" s="126"/>
      <c r="G33" s="126"/>
      <c r="H33" s="126"/>
      <c r="I33" s="117">
        <f>SUM('[1]1o Kard'!I33+'[1]2o Kard'!I33+'[1]3o Kard'!I33+'[1]4o Kard'!I33+'[1]5o Kard'!I33+[1]Esperino!I33+[1]Mousiko!I33+[1]Itea!I33+[1]Magoula!I33+[1]Mataraga!I33+[1]Mitropoli!I33+[1]Kedrou!I33+[1]Leontariou!I33+[1]Mouzakiou!I33+[1]Palama!I33+[1]Proastiou!I33+[1]Sofades!I33+[1]Fanari!I33+'[1]-'!I33)</f>
        <v>14</v>
      </c>
      <c r="J33" s="117">
        <f>SUM('[1]1o Kard'!J33+'[1]2o Kard'!J33+'[1]3o Kard'!J33+'[1]4o Kard'!J33+'[1]5o Kard'!J33+[1]Esperino!J33+[1]Mousiko!J33+[1]Itea!J33+[1]Magoula!J33+[1]Mataraga!J33+[1]Mitropoli!J33+[1]Kedrou!J33+[1]Leontariou!J33+[1]Mouzakiou!J33+[1]Palama!J33+[1]Proastiou!J33+[1]Sofades!J33+[1]Fanari!J33+'[1]-'!J33)</f>
        <v>17</v>
      </c>
      <c r="K33" s="109">
        <f t="shared" si="3"/>
        <v>14</v>
      </c>
      <c r="L33" s="109">
        <f t="shared" si="3"/>
        <v>17</v>
      </c>
      <c r="M33" s="109">
        <f t="shared" si="1"/>
        <v>31</v>
      </c>
    </row>
    <row r="34" spans="1:14" ht="25.5" customHeight="1" x14ac:dyDescent="0.2">
      <c r="A34" s="110" t="s">
        <v>75</v>
      </c>
      <c r="B34" s="31" t="s">
        <v>13</v>
      </c>
      <c r="C34" s="32" t="s">
        <v>19</v>
      </c>
      <c r="D34" s="117">
        <f>SUM('[1]1o Kard'!D34+'[1]2o Kard'!D34+'[1]3o Kard'!D34+'[1]4o Kard'!D34+'[1]5o Kard'!D34+[1]Esperino!D34+[1]Mousiko!D34+[1]Itea!D34+[1]Magoula!D34+[1]Mataraga!D34+[1]Mitropoli!D34+[1]Kedrou!D34+[1]Leontariou!D34+[1]Mouzakiou!D34+[1]Palama!D34+[1]Proastiou!D34+[1]Sofades!D34+[1]Fanari!D34+'[1]-'!D34)</f>
        <v>4</v>
      </c>
      <c r="E34" s="126"/>
      <c r="F34" s="126"/>
      <c r="G34" s="126"/>
      <c r="H34" s="126"/>
      <c r="I34" s="117">
        <f>SUM('[1]1o Kard'!I34+'[1]2o Kard'!I34+'[1]3o Kard'!I34+'[1]4o Kard'!I34+'[1]5o Kard'!I34+[1]Esperino!I34+[1]Mousiko!I34+[1]Itea!I34+[1]Magoula!I34+[1]Mataraga!I34+[1]Mitropoli!I34+[1]Kedrou!I34+[1]Leontariou!I34+[1]Mouzakiou!I34+[1]Palama!I34+[1]Proastiou!I34+[1]Sofades!I34+[1]Fanari!I34+'[1]-'!I34)</f>
        <v>1</v>
      </c>
      <c r="J34" s="117">
        <f>SUM('[1]1o Kard'!J34+'[1]2o Kard'!J34+'[1]3o Kard'!J34+'[1]4o Kard'!J34+'[1]5o Kard'!J34+[1]Esperino!J34+[1]Mousiko!J34+[1]Itea!J34+[1]Magoula!J34+[1]Mataraga!J34+[1]Mitropoli!J34+[1]Kedrou!J34+[1]Leontariou!J34+[1]Mouzakiou!J34+[1]Palama!J34+[1]Proastiou!J34+[1]Sofades!J34+[1]Fanari!J34+'[1]-'!J34)</f>
        <v>2</v>
      </c>
      <c r="K34" s="109">
        <f t="shared" si="3"/>
        <v>1</v>
      </c>
      <c r="L34" s="109">
        <f t="shared" si="3"/>
        <v>2</v>
      </c>
      <c r="M34" s="109">
        <f t="shared" si="1"/>
        <v>3</v>
      </c>
    </row>
    <row r="35" spans="1:14" ht="33.75" customHeight="1" x14ac:dyDescent="0.2">
      <c r="A35" s="108" t="s">
        <v>104</v>
      </c>
      <c r="B35" s="31" t="s">
        <v>13</v>
      </c>
      <c r="C35" s="32" t="s">
        <v>19</v>
      </c>
      <c r="D35" s="117">
        <f>SUM('[1]1o Kard'!D35+'[1]2o Kard'!D35+'[1]3o Kard'!D35+'[1]4o Kard'!D35+'[1]5o Kard'!D35+[1]Esperino!D35+[1]Mousiko!D35+[1]Itea!D35+[1]Magoula!D35+[1]Mataraga!D35+[1]Mitropoli!D35+[1]Kedrou!D35+[1]Leontariou!D35+[1]Mouzakiou!D35+[1]Palama!D35+[1]Proastiou!D35+[1]Sofades!D35+[1]Fanari!D35+'[1]-'!D35)</f>
        <v>4</v>
      </c>
      <c r="E35" s="126"/>
      <c r="F35" s="126"/>
      <c r="G35" s="126"/>
      <c r="H35" s="126"/>
      <c r="I35" s="117">
        <f>SUM('[1]1o Kard'!I35+'[1]2o Kard'!I35+'[1]3o Kard'!I35+'[1]4o Kard'!I35+'[1]5o Kard'!I35+[1]Esperino!I35+[1]Mousiko!I35+[1]Itea!I35+[1]Magoula!I35+[1]Mataraga!I35+[1]Mitropoli!I35+[1]Kedrou!I35+[1]Leontariou!I35+[1]Mouzakiou!I35+[1]Palama!I35+[1]Proastiou!I35+[1]Sofades!I35+[1]Fanari!I35+'[1]-'!I35)</f>
        <v>1</v>
      </c>
      <c r="J35" s="117">
        <f>SUM('[1]1o Kard'!J35+'[1]2o Kard'!J35+'[1]3o Kard'!J35+'[1]4o Kard'!J35+'[1]5o Kard'!J35+[1]Esperino!J35+[1]Mousiko!J35+[1]Itea!J35+[1]Magoula!J35+[1]Mataraga!J35+[1]Mitropoli!J35+[1]Kedrou!J35+[1]Leontariou!J35+[1]Mouzakiou!J35+[1]Palama!J35+[1]Proastiou!J35+[1]Sofades!J35+[1]Fanari!J35+'[1]-'!J35)</f>
        <v>2</v>
      </c>
      <c r="K35" s="109">
        <f t="shared" si="3"/>
        <v>1</v>
      </c>
      <c r="L35" s="109">
        <f t="shared" si="3"/>
        <v>2</v>
      </c>
      <c r="M35" s="109">
        <f t="shared" si="1"/>
        <v>3</v>
      </c>
    </row>
    <row r="36" spans="1:14" ht="33.75" customHeight="1" x14ac:dyDescent="0.2">
      <c r="A36" s="108" t="s">
        <v>105</v>
      </c>
      <c r="B36" s="31" t="s">
        <v>13</v>
      </c>
      <c r="C36" s="32" t="s">
        <v>11</v>
      </c>
      <c r="D36" s="117">
        <f>SUM('[1]1o Kard'!D36+'[1]2o Kard'!D36+'[1]3o Kard'!D36+'[1]4o Kard'!D36+'[1]5o Kard'!D36+[1]Esperino!D36+[1]Mousiko!D36+[1]Itea!D36+[1]Magoula!D36+[1]Mataraga!D36+[1]Mitropoli!D36+[1]Kedrou!D36+[1]Leontariou!D36+[1]Mouzakiou!D36+[1]Palama!D36+[1]Proastiou!D36+[1]Sofades!D36+[1]Fanari!D36+'[1]-'!D36)</f>
        <v>38</v>
      </c>
      <c r="E36" s="126"/>
      <c r="F36" s="126"/>
      <c r="G36" s="126"/>
      <c r="H36" s="126"/>
      <c r="I36" s="117">
        <f>SUM('[1]1o Kard'!I36+'[1]2o Kard'!I36+'[1]3o Kard'!I36+'[1]4o Kard'!I36+'[1]5o Kard'!I36+[1]Esperino!I36+[1]Mousiko!I36+[1]Itea!I36+[1]Magoula!I36+[1]Mataraga!I36+[1]Mitropoli!I36+[1]Kedrou!I36+[1]Leontariou!I36+[1]Mouzakiou!I36+[1]Palama!I36+[1]Proastiou!I36+[1]Sofades!I36+[1]Fanari!I36+'[1]-'!I36)</f>
        <v>16</v>
      </c>
      <c r="J36" s="117">
        <f>SUM('[1]1o Kard'!J36+'[1]2o Kard'!J36+'[1]3o Kard'!J36+'[1]4o Kard'!J36+'[1]5o Kard'!J36+[1]Esperino!J36+[1]Mousiko!J36+[1]Itea!J36+[1]Magoula!J36+[1]Mataraga!J36+[1]Mitropoli!J36+[1]Kedrou!J36+[1]Leontariou!J36+[1]Mouzakiou!J36+[1]Palama!J36+[1]Proastiou!J36+[1]Sofades!J36+[1]Fanari!J36+'[1]-'!J36)</f>
        <v>6</v>
      </c>
      <c r="K36" s="109">
        <f t="shared" si="3"/>
        <v>16</v>
      </c>
      <c r="L36" s="109">
        <f t="shared" si="3"/>
        <v>6</v>
      </c>
      <c r="M36" s="109">
        <f t="shared" si="1"/>
        <v>22</v>
      </c>
    </row>
    <row r="37" spans="1:14" ht="32.25" customHeight="1" x14ac:dyDescent="0.2">
      <c r="A37" s="124" t="s">
        <v>106</v>
      </c>
      <c r="B37" s="31" t="s">
        <v>13</v>
      </c>
      <c r="C37" s="32" t="s">
        <v>17</v>
      </c>
      <c r="D37" s="117">
        <f>SUM('[1]1o Kard'!D37+'[1]2o Kard'!D37+'[1]3o Kard'!D37+'[1]4o Kard'!D37+'[1]5o Kard'!D37+[1]Esperino!D37+[1]Mousiko!D37+[1]Itea!D37+[1]Magoula!D37+[1]Mataraga!D37+[1]Mitropoli!D37+[1]Kedrou!D37+[1]Leontariou!D37+[1]Mouzakiou!D37+[1]Palama!D37+[1]Proastiou!D37+[1]Sofades!D37+[1]Fanari!D37+'[1]-'!D37)</f>
        <v>13</v>
      </c>
      <c r="E37" s="126"/>
      <c r="F37" s="126"/>
      <c r="G37" s="126"/>
      <c r="H37" s="126"/>
      <c r="I37" s="117">
        <f>SUM('[1]1o Kard'!I37+'[1]2o Kard'!I37+'[1]3o Kard'!I37+'[1]4o Kard'!I37+'[1]5o Kard'!I37+[1]Esperino!I37+[1]Mousiko!I37+[1]Itea!I37+[1]Magoula!I37+[1]Mataraga!I37+[1]Mitropoli!I37+[1]Kedrou!I37+[1]Leontariou!I37+[1]Mouzakiou!I37+[1]Palama!I37+[1]Proastiou!I37+[1]Sofades!I37+[1]Fanari!I37+'[1]-'!I37)</f>
        <v>1</v>
      </c>
      <c r="J37" s="117">
        <f>SUM('[1]1o Kard'!J37+'[1]2o Kard'!J37+'[1]3o Kard'!J37+'[1]4o Kard'!J37+'[1]5o Kard'!J37+[1]Esperino!J37+[1]Mousiko!J37+[1]Itea!J37+[1]Magoula!J37+[1]Mataraga!J37+[1]Mitropoli!J37+[1]Kedrou!J37+[1]Leontariou!J37+[1]Mouzakiou!J37+[1]Palama!J37+[1]Proastiou!J37+[1]Sofades!J37+[1]Fanari!J37+'[1]-'!J37)</f>
        <v>1</v>
      </c>
      <c r="K37" s="109">
        <f t="shared" si="3"/>
        <v>1</v>
      </c>
      <c r="L37" s="109">
        <f t="shared" si="3"/>
        <v>1</v>
      </c>
      <c r="M37" s="109">
        <f t="shared" si="1"/>
        <v>2</v>
      </c>
    </row>
    <row r="38" spans="1:14" ht="25.5" customHeight="1" thickBot="1" x14ac:dyDescent="0.25">
      <c r="A38" s="110" t="s">
        <v>107</v>
      </c>
      <c r="B38" s="31" t="s">
        <v>13</v>
      </c>
      <c r="C38" s="32" t="s">
        <v>17</v>
      </c>
      <c r="D38" s="117">
        <f>SUM('[1]1o Kard'!D38+'[1]2o Kard'!D38+'[1]3o Kard'!D38+'[1]4o Kard'!D38+'[1]5o Kard'!D38+[1]Esperino!D38+[1]Mousiko!D38+[1]Itea!D38+[1]Magoula!D38+[1]Mataraga!D38+[1]Mitropoli!D38+[1]Kedrou!D38+[1]Leontariou!D38+[1]Mouzakiou!D38+[1]Palama!D38+[1]Proastiou!D38+[1]Sofades!D38+[1]Fanari!D38+'[1]-'!D38)</f>
        <v>13</v>
      </c>
      <c r="E38" s="126"/>
      <c r="F38" s="126"/>
      <c r="G38" s="126"/>
      <c r="H38" s="126"/>
      <c r="I38" s="117">
        <f>SUM('[1]1o Kard'!I38+'[1]2o Kard'!I38+'[1]3o Kard'!I38+'[1]4o Kard'!I38+'[1]5o Kard'!I38+[1]Esperino!I38+[1]Mousiko!I38+[1]Itea!I38+[1]Magoula!I38+[1]Mataraga!I38+[1]Mitropoli!I38+[1]Kedrou!I38+[1]Leontariou!I38+[1]Mouzakiou!I38+[1]Palama!I38+[1]Proastiou!I38+[1]Sofades!I38+[1]Fanari!I38+'[1]-'!I38)</f>
        <v>5</v>
      </c>
      <c r="J38" s="117">
        <f>SUM('[1]1o Kard'!J38+'[1]2o Kard'!J38+'[1]3o Kard'!J38+'[1]4o Kard'!J38+'[1]5o Kard'!J38+[1]Esperino!J38+[1]Mousiko!J38+[1]Itea!J38+[1]Magoula!J38+[1]Mataraga!J38+[1]Mitropoli!J38+[1]Kedrou!J38+[1]Leontariou!J38+[1]Mouzakiou!J38+[1]Palama!J38+[1]Proastiou!J38+[1]Sofades!J38+[1]Fanari!J38+'[1]-'!J38)</f>
        <v>1</v>
      </c>
      <c r="K38" s="111">
        <f t="shared" si="3"/>
        <v>5</v>
      </c>
      <c r="L38" s="111">
        <f t="shared" si="3"/>
        <v>1</v>
      </c>
      <c r="M38" s="111">
        <f t="shared" si="1"/>
        <v>6</v>
      </c>
    </row>
    <row r="39" spans="1:14" ht="25.5" customHeight="1" x14ac:dyDescent="0.25">
      <c r="A39" s="237" t="s">
        <v>34</v>
      </c>
      <c r="B39" s="226"/>
      <c r="C39" s="226"/>
      <c r="D39" s="226"/>
      <c r="E39" s="226"/>
      <c r="F39" s="226"/>
      <c r="G39" s="226"/>
      <c r="H39" s="226"/>
      <c r="I39" s="226"/>
      <c r="J39" s="227"/>
      <c r="K39" s="44">
        <f>SUM(K8:K38)</f>
        <v>333</v>
      </c>
      <c r="L39" s="44">
        <f>SUM(L8:L38)</f>
        <v>170</v>
      </c>
      <c r="M39" s="44">
        <f>SUM(M8:M38)</f>
        <v>503</v>
      </c>
      <c r="N39" s="33"/>
    </row>
    <row r="40" spans="1:14" ht="25.5" customHeight="1" x14ac:dyDescent="0.25">
      <c r="A40" s="228" t="s">
        <v>35</v>
      </c>
      <c r="B40" s="229"/>
      <c r="C40" s="230"/>
      <c r="D40" s="38"/>
      <c r="E40" s="39">
        <f t="shared" ref="E40:J40" si="4">SUM(E8:E38)</f>
        <v>135</v>
      </c>
      <c r="F40" s="39">
        <f t="shared" si="4"/>
        <v>72</v>
      </c>
      <c r="G40" s="40">
        <f t="shared" si="4"/>
        <v>126</v>
      </c>
      <c r="H40" s="40">
        <f t="shared" si="4"/>
        <v>58</v>
      </c>
      <c r="I40" s="41">
        <f t="shared" si="4"/>
        <v>72</v>
      </c>
      <c r="J40" s="41">
        <f t="shared" si="4"/>
        <v>40</v>
      </c>
      <c r="K40" s="107">
        <f>SUM(E40,G40,I40)</f>
        <v>333</v>
      </c>
      <c r="L40" s="107">
        <f>SUM(F40,H40,J40)</f>
        <v>170</v>
      </c>
      <c r="M40" s="107">
        <f>SUM(K40:L40)</f>
        <v>503</v>
      </c>
      <c r="N40" s="33"/>
    </row>
    <row r="41" spans="1:14" ht="25.5" customHeight="1" x14ac:dyDescent="0.25">
      <c r="A41" s="231"/>
      <c r="B41" s="232"/>
      <c r="C41" s="233"/>
      <c r="D41" s="42" t="s">
        <v>30</v>
      </c>
      <c r="E41" s="39">
        <f>SUM(E8:E11)</f>
        <v>56</v>
      </c>
      <c r="F41" s="39">
        <f>SUM(F8:F11)</f>
        <v>29</v>
      </c>
      <c r="G41" s="40">
        <f>SUM(G20:G22)</f>
        <v>59</v>
      </c>
      <c r="H41" s="40">
        <f>SUM(H20:H22)</f>
        <v>17</v>
      </c>
      <c r="I41" s="43"/>
      <c r="J41" s="43"/>
      <c r="K41" s="37">
        <f t="shared" ref="K41:L43" si="5">SUM(E41,G41,I41)</f>
        <v>115</v>
      </c>
      <c r="L41" s="37">
        <f t="shared" si="5"/>
        <v>46</v>
      </c>
      <c r="M41" s="37">
        <f>SUM(K41,L41)</f>
        <v>161</v>
      </c>
      <c r="N41" s="33"/>
    </row>
    <row r="42" spans="1:14" ht="25.5" customHeight="1" x14ac:dyDescent="0.25">
      <c r="A42" s="231"/>
      <c r="B42" s="232"/>
      <c r="C42" s="233"/>
      <c r="D42" s="42" t="s">
        <v>31</v>
      </c>
      <c r="E42" s="39">
        <f>SUM(E12:E16)</f>
        <v>52</v>
      </c>
      <c r="F42" s="39">
        <f>SUM(F12:F16)</f>
        <v>27</v>
      </c>
      <c r="G42" s="40">
        <f>SUM(G23:G28)</f>
        <v>51</v>
      </c>
      <c r="H42" s="40">
        <f>SUM(H23:H28)</f>
        <v>36</v>
      </c>
      <c r="I42" s="41">
        <f>SUM(I31:I35)</f>
        <v>50</v>
      </c>
      <c r="J42" s="41">
        <f>SUM(J31:J35)</f>
        <v>32</v>
      </c>
      <c r="K42" s="37">
        <f t="shared" si="5"/>
        <v>153</v>
      </c>
      <c r="L42" s="37">
        <f t="shared" si="5"/>
        <v>95</v>
      </c>
      <c r="M42" s="37">
        <f>SUM(K42,L42)</f>
        <v>248</v>
      </c>
      <c r="N42" s="33"/>
    </row>
    <row r="43" spans="1:14" ht="25.5" customHeight="1" x14ac:dyDescent="0.25">
      <c r="A43" s="234"/>
      <c r="B43" s="235"/>
      <c r="C43" s="236"/>
      <c r="D43" s="42" t="s">
        <v>32</v>
      </c>
      <c r="E43" s="39">
        <f>SUM(E17:E19)</f>
        <v>27</v>
      </c>
      <c r="F43" s="39">
        <f>SUM(F17:F19)</f>
        <v>16</v>
      </c>
      <c r="G43" s="40">
        <f>SUM(G29:G30)</f>
        <v>16</v>
      </c>
      <c r="H43" s="40">
        <f>SUM(H29:H30)</f>
        <v>5</v>
      </c>
      <c r="I43" s="41">
        <f>SUM(I36:I38)</f>
        <v>22</v>
      </c>
      <c r="J43" s="41">
        <f>SUM(J36:J38)</f>
        <v>8</v>
      </c>
      <c r="K43" s="37">
        <f t="shared" si="5"/>
        <v>65</v>
      </c>
      <c r="L43" s="37">
        <f t="shared" si="5"/>
        <v>29</v>
      </c>
      <c r="M43" s="37">
        <f>SUM(K43,L43)</f>
        <v>94</v>
      </c>
      <c r="N43" s="33"/>
    </row>
    <row r="44" spans="1:14" ht="25.5" customHeight="1" x14ac:dyDescent="0.2"/>
    <row r="45" spans="1:14" ht="84" customHeight="1" x14ac:dyDescent="0.2"/>
    <row r="46" spans="1:14" ht="36.75" customHeight="1" x14ac:dyDescent="0.2"/>
    <row r="47" spans="1:14" s="36" customFormat="1" ht="25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6" customFormat="1" ht="25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6" customFormat="1" ht="25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" customFormat="1" ht="25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36" customFormat="1" ht="25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36" customFormat="1" ht="25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36" customFormat="1" ht="25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36" customFormat="1" ht="25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36" customFormat="1" ht="25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36" customFormat="1" ht="25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36" customFormat="1" ht="25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36" customFormat="1" ht="25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36" customFormat="1" ht="25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6" customFormat="1" ht="25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36" customFormat="1" ht="25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36" customFormat="1" ht="25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36" customFormat="1" ht="25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36" customFormat="1" ht="25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36" customFormat="1" ht="25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36" customFormat="1" ht="25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36" customFormat="1" ht="25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36" customFormat="1" ht="25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36" customFormat="1" ht="25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36" customFormat="1" ht="25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36" customFormat="1" ht="25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36" customFormat="1" ht="25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36" customFormat="1" ht="25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36" customFormat="1" ht="25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36" customFormat="1" ht="25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36" customFormat="1" ht="25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36" customFormat="1" ht="25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36" customFormat="1" ht="25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36" customFormat="1" ht="25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36" customFormat="1" ht="25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36" customFormat="1" ht="25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36" customFormat="1" ht="25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36" customFormat="1" ht="25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89" customFormat="1" ht="25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36" customFormat="1" ht="25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36" customFormat="1" ht="7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36" customFormat="1" ht="25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36" customFormat="1" ht="25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36" customFormat="1" ht="25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36" customFormat="1" ht="25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36" customFormat="1" ht="25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36" customFormat="1" ht="25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</sheetData>
  <mergeCells count="13">
    <mergeCell ref="A1:M1"/>
    <mergeCell ref="A2:M2"/>
    <mergeCell ref="A40:C43"/>
    <mergeCell ref="A39:J39"/>
    <mergeCell ref="A4:M4"/>
    <mergeCell ref="A3:M3"/>
    <mergeCell ref="K6:L6"/>
    <mergeCell ref="K5:M5"/>
    <mergeCell ref="M7:N7"/>
    <mergeCell ref="E5:F5"/>
    <mergeCell ref="G5:H5"/>
    <mergeCell ref="I5:J5"/>
    <mergeCell ref="E7:J7"/>
  </mergeCells>
  <phoneticPr fontId="12" type="noConversion"/>
  <pageMargins left="0.74803149606299213" right="0.74803149606299213" top="0.78740157480314965" bottom="0.78740157480314965" header="0.51181102362204722" footer="0.51181102362204722"/>
  <pageSetup paperSize="9" scale="6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AD12"/>
  <sheetViews>
    <sheetView view="pageBreakPreview" zoomScaleNormal="100" zoomScaleSheetLayoutView="100" workbookViewId="0">
      <selection activeCell="M17" sqref="M17"/>
    </sheetView>
  </sheetViews>
  <sheetFormatPr defaultRowHeight="12.75" x14ac:dyDescent="0.2"/>
  <cols>
    <col min="1" max="1" width="14.140625" style="45" customWidth="1"/>
    <col min="2" max="2" width="3.7109375" customWidth="1"/>
    <col min="3" max="3" width="5.85546875" customWidth="1"/>
    <col min="4" max="4" width="5.42578125" customWidth="1"/>
    <col min="5" max="5" width="6" customWidth="1"/>
    <col min="6" max="6" width="4.7109375" customWidth="1"/>
    <col min="7" max="7" width="5.42578125" customWidth="1"/>
    <col min="8" max="8" width="4.7109375" customWidth="1"/>
    <col min="9" max="9" width="5.28515625" customWidth="1"/>
    <col min="10" max="10" width="3.7109375" customWidth="1"/>
    <col min="11" max="11" width="5.85546875" customWidth="1"/>
    <col min="12" max="12" width="5.140625" customWidth="1"/>
    <col min="13" max="13" width="6" customWidth="1"/>
    <col min="14" max="14" width="4.7109375" customWidth="1"/>
    <col min="15" max="15" width="5.42578125" customWidth="1"/>
    <col min="16" max="16" width="4.7109375" customWidth="1"/>
    <col min="17" max="17" width="5.140625" customWidth="1"/>
    <col min="18" max="18" width="3.7109375" customWidth="1"/>
    <col min="19" max="19" width="5.85546875" customWidth="1"/>
    <col min="20" max="20" width="5" customWidth="1"/>
    <col min="21" max="21" width="6" customWidth="1"/>
    <col min="22" max="22" width="4.7109375" customWidth="1"/>
    <col min="23" max="23" width="5.28515625" customWidth="1"/>
    <col min="24" max="24" width="4.7109375" customWidth="1"/>
    <col min="25" max="25" width="5.7109375" customWidth="1"/>
  </cols>
  <sheetData>
    <row r="1" spans="1:30" s="45" customFormat="1" ht="20.25" x14ac:dyDescent="0.2">
      <c r="A1" s="246" t="s">
        <v>120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8"/>
    </row>
    <row r="2" spans="1:30" s="45" customFormat="1" ht="20.25" x14ac:dyDescent="0.2">
      <c r="A2" s="249" t="s">
        <v>117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1"/>
    </row>
    <row r="3" spans="1:30" s="45" customFormat="1" ht="18" x14ac:dyDescent="0.2">
      <c r="A3" s="86"/>
      <c r="B3" s="253" t="s">
        <v>0</v>
      </c>
      <c r="C3" s="253"/>
      <c r="D3" s="253"/>
      <c r="E3" s="253"/>
      <c r="F3" s="253"/>
      <c r="G3" s="253"/>
      <c r="H3" s="253"/>
      <c r="I3" s="254"/>
      <c r="J3" s="255" t="s">
        <v>1</v>
      </c>
      <c r="K3" s="256"/>
      <c r="L3" s="256"/>
      <c r="M3" s="256"/>
      <c r="N3" s="256"/>
      <c r="O3" s="256"/>
      <c r="P3" s="256"/>
      <c r="Q3" s="257"/>
      <c r="R3" s="258" t="s">
        <v>2</v>
      </c>
      <c r="S3" s="259"/>
      <c r="T3" s="259"/>
      <c r="U3" s="259"/>
      <c r="V3" s="259"/>
      <c r="W3" s="259"/>
      <c r="X3" s="259"/>
      <c r="Y3" s="260"/>
    </row>
    <row r="4" spans="1:30" s="45" customFormat="1" ht="223.5" customHeight="1" x14ac:dyDescent="0.2">
      <c r="A4" s="60" t="s">
        <v>3</v>
      </c>
      <c r="B4" s="87" t="s">
        <v>61</v>
      </c>
      <c r="C4" s="79" t="s">
        <v>79</v>
      </c>
      <c r="D4" s="80" t="s">
        <v>62</v>
      </c>
      <c r="E4" s="79" t="s">
        <v>40</v>
      </c>
      <c r="F4" s="252" t="s">
        <v>63</v>
      </c>
      <c r="G4" s="252"/>
      <c r="H4" s="252" t="s">
        <v>64</v>
      </c>
      <c r="I4" s="252"/>
      <c r="J4" s="81" t="s">
        <v>20</v>
      </c>
      <c r="K4" s="81" t="s">
        <v>79</v>
      </c>
      <c r="L4" s="82" t="s">
        <v>62</v>
      </c>
      <c r="M4" s="81" t="s">
        <v>40</v>
      </c>
      <c r="N4" s="244" t="s">
        <v>63</v>
      </c>
      <c r="O4" s="244"/>
      <c r="P4" s="244" t="s">
        <v>64</v>
      </c>
      <c r="Q4" s="244"/>
      <c r="R4" s="84" t="s">
        <v>20</v>
      </c>
      <c r="S4" s="84" t="s">
        <v>79</v>
      </c>
      <c r="T4" s="85" t="s">
        <v>62</v>
      </c>
      <c r="U4" s="84" t="s">
        <v>40</v>
      </c>
      <c r="V4" s="245" t="s">
        <v>63</v>
      </c>
      <c r="W4" s="245"/>
      <c r="X4" s="245" t="s">
        <v>64</v>
      </c>
      <c r="Y4" s="245"/>
    </row>
    <row r="5" spans="1:30" ht="26.1" customHeight="1" x14ac:dyDescent="0.2">
      <c r="A5" s="64" t="s">
        <v>66</v>
      </c>
      <c r="B5" s="62">
        <v>43</v>
      </c>
      <c r="C5" s="62">
        <v>172</v>
      </c>
      <c r="D5" s="62">
        <f>SUM(F5,H5)</f>
        <v>85</v>
      </c>
      <c r="E5" s="63">
        <f t="shared" ref="E5:E12" si="0">D5/C5</f>
        <v>0.4941860465116279</v>
      </c>
      <c r="F5" s="62">
        <v>56</v>
      </c>
      <c r="G5" s="63">
        <f t="shared" ref="G5:G12" si="1">F5/D5</f>
        <v>0.6588235294117647</v>
      </c>
      <c r="H5" s="62">
        <v>29</v>
      </c>
      <c r="I5" s="63">
        <f t="shared" ref="I5:I12" si="2">H5/D5</f>
        <v>0.3411764705882353</v>
      </c>
      <c r="J5" s="62">
        <v>43</v>
      </c>
      <c r="K5" s="62">
        <v>129</v>
      </c>
      <c r="L5" s="62">
        <f>SUM(N5,P5)</f>
        <v>76</v>
      </c>
      <c r="M5" s="63">
        <f>L5/K5</f>
        <v>0.58914728682170547</v>
      </c>
      <c r="N5" s="62">
        <v>59</v>
      </c>
      <c r="O5" s="63">
        <f>N5/L5</f>
        <v>0.77631578947368418</v>
      </c>
      <c r="P5" s="62">
        <v>17</v>
      </c>
      <c r="Q5" s="63">
        <f>P5/L5</f>
        <v>0.22368421052631579</v>
      </c>
      <c r="R5" s="83"/>
      <c r="S5" s="83"/>
      <c r="T5" s="61"/>
      <c r="U5" s="51"/>
      <c r="V5" s="61"/>
      <c r="W5" s="51"/>
      <c r="X5" s="61"/>
      <c r="Y5" s="51"/>
    </row>
    <row r="6" spans="1:30" ht="26.1" customHeight="1" x14ac:dyDescent="0.2">
      <c r="A6" s="64" t="s">
        <v>80</v>
      </c>
      <c r="B6" s="62">
        <v>38</v>
      </c>
      <c r="C6" s="62">
        <v>114</v>
      </c>
      <c r="D6" s="62">
        <f>SUM(F6,H6)</f>
        <v>51</v>
      </c>
      <c r="E6" s="63">
        <f t="shared" si="0"/>
        <v>0.44736842105263158</v>
      </c>
      <c r="F6" s="62">
        <v>35</v>
      </c>
      <c r="G6" s="63">
        <f t="shared" si="1"/>
        <v>0.68627450980392157</v>
      </c>
      <c r="H6" s="62">
        <v>16</v>
      </c>
      <c r="I6" s="63">
        <f t="shared" si="2"/>
        <v>0.31372549019607843</v>
      </c>
      <c r="J6" s="91">
        <v>38</v>
      </c>
      <c r="K6" s="62">
        <v>114</v>
      </c>
      <c r="L6" s="62">
        <f>SUM(N6,P6)</f>
        <v>52</v>
      </c>
      <c r="M6" s="63">
        <f>L6/K6</f>
        <v>0.45614035087719296</v>
      </c>
      <c r="N6" s="62">
        <v>29</v>
      </c>
      <c r="O6" s="63">
        <f>N6/L6</f>
        <v>0.55769230769230771</v>
      </c>
      <c r="P6" s="62">
        <v>23</v>
      </c>
      <c r="Q6" s="63">
        <f>P6/L6</f>
        <v>0.44230769230769229</v>
      </c>
      <c r="R6" s="91">
        <v>38</v>
      </c>
      <c r="S6" s="62">
        <v>114</v>
      </c>
      <c r="T6" s="62">
        <f>SUM(V6,X6)</f>
        <v>76</v>
      </c>
      <c r="U6" s="63">
        <f>T6/S6</f>
        <v>0.66666666666666663</v>
      </c>
      <c r="V6" s="62">
        <v>48</v>
      </c>
      <c r="W6" s="93">
        <f>V6/T6</f>
        <v>0.63157894736842102</v>
      </c>
      <c r="X6" s="91">
        <v>28</v>
      </c>
      <c r="Y6" s="93">
        <f>X6/T6</f>
        <v>0.36842105263157893</v>
      </c>
      <c r="AA6" s="177">
        <v>184</v>
      </c>
      <c r="AB6" s="178">
        <v>79</v>
      </c>
      <c r="AC6" s="179">
        <v>0.43</v>
      </c>
      <c r="AD6" s="186" t="s">
        <v>126</v>
      </c>
    </row>
    <row r="7" spans="1:30" ht="26.1" customHeight="1" x14ac:dyDescent="0.2">
      <c r="A7" s="64" t="s">
        <v>111</v>
      </c>
      <c r="B7" s="65"/>
      <c r="C7" s="65"/>
      <c r="D7" s="65"/>
      <c r="E7" s="90"/>
      <c r="F7" s="65"/>
      <c r="G7" s="90"/>
      <c r="H7" s="65"/>
      <c r="I7" s="90"/>
      <c r="J7" s="92"/>
      <c r="K7" s="65"/>
      <c r="L7" s="65"/>
      <c r="M7" s="90"/>
      <c r="N7" s="65"/>
      <c r="O7" s="90"/>
      <c r="P7" s="65"/>
      <c r="Q7" s="90"/>
      <c r="R7" s="91">
        <v>4</v>
      </c>
      <c r="S7" s="62">
        <v>8</v>
      </c>
      <c r="T7" s="62">
        <f>SUM(V7,X7)</f>
        <v>6</v>
      </c>
      <c r="U7" s="63">
        <f>T7/S7</f>
        <v>0.75</v>
      </c>
      <c r="V7" s="62">
        <v>2</v>
      </c>
      <c r="W7" s="93">
        <f>V7/T7</f>
        <v>0.33333333333333331</v>
      </c>
      <c r="X7" s="91">
        <v>4</v>
      </c>
      <c r="Y7" s="93">
        <f>X7/T7</f>
        <v>0.66666666666666663</v>
      </c>
      <c r="AA7" s="180">
        <v>162</v>
      </c>
      <c r="AB7" s="181">
        <v>87</v>
      </c>
      <c r="AC7" s="182">
        <v>0.54</v>
      </c>
      <c r="AD7" s="186" t="s">
        <v>125</v>
      </c>
    </row>
    <row r="8" spans="1:30" ht="26.1" customHeight="1" x14ac:dyDescent="0.2">
      <c r="A8" s="64" t="s">
        <v>81</v>
      </c>
      <c r="B8" s="88">
        <v>35</v>
      </c>
      <c r="C8" s="62">
        <v>70</v>
      </c>
      <c r="D8" s="62">
        <f>SUM(F8,H8)</f>
        <v>28</v>
      </c>
      <c r="E8" s="63">
        <f t="shared" si="0"/>
        <v>0.4</v>
      </c>
      <c r="F8" s="62">
        <v>17</v>
      </c>
      <c r="G8" s="63">
        <f t="shared" si="1"/>
        <v>0.6071428571428571</v>
      </c>
      <c r="H8" s="62">
        <v>11</v>
      </c>
      <c r="I8" s="63">
        <f t="shared" si="2"/>
        <v>0.39285714285714285</v>
      </c>
      <c r="J8" s="91">
        <v>16</v>
      </c>
      <c r="K8" s="62">
        <v>48</v>
      </c>
      <c r="L8" s="62">
        <f>SUM(N8,P8)</f>
        <v>35</v>
      </c>
      <c r="M8" s="63">
        <f>L8/K8</f>
        <v>0.72916666666666663</v>
      </c>
      <c r="N8" s="62">
        <v>22</v>
      </c>
      <c r="O8" s="63">
        <f>N8/L8</f>
        <v>0.62857142857142856</v>
      </c>
      <c r="P8" s="62">
        <v>13</v>
      </c>
      <c r="Q8" s="63">
        <f>P8/L8</f>
        <v>0.37142857142857144</v>
      </c>
      <c r="R8" s="92"/>
      <c r="S8" s="152"/>
      <c r="T8" s="152"/>
      <c r="U8" s="152"/>
      <c r="V8" s="152"/>
      <c r="W8" s="153"/>
      <c r="X8" s="152"/>
      <c r="Y8" s="153"/>
      <c r="AA8" s="183">
        <v>122</v>
      </c>
      <c r="AB8" s="184">
        <v>82</v>
      </c>
      <c r="AC8" s="185">
        <v>0.67</v>
      </c>
      <c r="AD8" s="186" t="s">
        <v>127</v>
      </c>
    </row>
    <row r="9" spans="1:30" ht="26.1" customHeight="1" x14ac:dyDescent="0.2">
      <c r="A9" s="64" t="s">
        <v>82</v>
      </c>
      <c r="B9" s="62">
        <v>38</v>
      </c>
      <c r="C9" s="62">
        <v>38</v>
      </c>
      <c r="D9" s="62">
        <f>SUM(F9,H9)</f>
        <v>16</v>
      </c>
      <c r="E9" s="63">
        <f t="shared" si="0"/>
        <v>0.42105263157894735</v>
      </c>
      <c r="F9" s="62">
        <v>16</v>
      </c>
      <c r="G9" s="63">
        <f t="shared" si="1"/>
        <v>1</v>
      </c>
      <c r="H9" s="62">
        <v>0</v>
      </c>
      <c r="I9" s="63">
        <f t="shared" si="2"/>
        <v>0</v>
      </c>
      <c r="J9" s="92"/>
      <c r="K9" s="65"/>
      <c r="L9" s="65"/>
      <c r="M9" s="90"/>
      <c r="N9" s="65"/>
      <c r="O9" s="90"/>
      <c r="P9" s="65"/>
      <c r="Q9" s="90"/>
      <c r="R9" s="91">
        <v>38</v>
      </c>
      <c r="S9" s="62">
        <v>38</v>
      </c>
      <c r="T9" s="62">
        <f>SUM(V9,X9)</f>
        <v>22</v>
      </c>
      <c r="U9" s="63">
        <f>T9/S9</f>
        <v>0.57894736842105265</v>
      </c>
      <c r="V9" s="62">
        <v>16</v>
      </c>
      <c r="W9" s="63">
        <f>V9/T9</f>
        <v>0.72727272727272729</v>
      </c>
      <c r="X9" s="62">
        <v>6</v>
      </c>
      <c r="Y9" s="63">
        <f>X9/T9</f>
        <v>0.27272727272727271</v>
      </c>
      <c r="AA9" s="177">
        <v>106</v>
      </c>
      <c r="AB9" s="178">
        <v>43</v>
      </c>
      <c r="AC9" s="179">
        <v>0.41</v>
      </c>
      <c r="AD9" s="187" t="s">
        <v>128</v>
      </c>
    </row>
    <row r="10" spans="1:30" ht="26.1" customHeight="1" x14ac:dyDescent="0.2">
      <c r="A10" s="64" t="s">
        <v>83</v>
      </c>
      <c r="B10" s="62">
        <v>34</v>
      </c>
      <c r="C10" s="62">
        <v>68</v>
      </c>
      <c r="D10" s="62">
        <f>SUM(F10,H10)</f>
        <v>27</v>
      </c>
      <c r="E10" s="63">
        <f t="shared" si="0"/>
        <v>0.39705882352941174</v>
      </c>
      <c r="F10" s="62">
        <v>11</v>
      </c>
      <c r="G10" s="63">
        <f t="shared" si="1"/>
        <v>0.40740740740740738</v>
      </c>
      <c r="H10" s="62">
        <v>16</v>
      </c>
      <c r="I10" s="63">
        <f t="shared" si="2"/>
        <v>0.59259259259259256</v>
      </c>
      <c r="J10" s="91">
        <v>13</v>
      </c>
      <c r="K10" s="62">
        <v>26</v>
      </c>
      <c r="L10" s="62">
        <v>21</v>
      </c>
      <c r="M10" s="63">
        <f>L10/K10</f>
        <v>0.80769230769230771</v>
      </c>
      <c r="N10" s="62">
        <v>16</v>
      </c>
      <c r="O10" s="63">
        <f>N10/L10</f>
        <v>0.76190476190476186</v>
      </c>
      <c r="P10" s="62">
        <v>5</v>
      </c>
      <c r="Q10" s="63">
        <f>P10/L10</f>
        <v>0.23809523809523808</v>
      </c>
      <c r="R10" s="91">
        <v>13</v>
      </c>
      <c r="S10" s="62">
        <v>26</v>
      </c>
      <c r="T10" s="62">
        <f>SUM(V10,X10)</f>
        <v>8</v>
      </c>
      <c r="U10" s="63">
        <f>T10/S10</f>
        <v>0.30769230769230771</v>
      </c>
      <c r="V10" s="62">
        <v>6</v>
      </c>
      <c r="W10" s="63">
        <f>V10/T10</f>
        <v>0.75</v>
      </c>
      <c r="X10" s="62">
        <v>2</v>
      </c>
      <c r="Y10" s="63">
        <f>X10/T10</f>
        <v>0.25</v>
      </c>
      <c r="AA10" s="180">
        <v>26</v>
      </c>
      <c r="AB10" s="181">
        <v>21</v>
      </c>
      <c r="AC10" s="182">
        <v>0.81</v>
      </c>
      <c r="AD10" s="187" t="s">
        <v>129</v>
      </c>
    </row>
    <row r="11" spans="1:30" ht="26.1" customHeight="1" x14ac:dyDescent="0.2">
      <c r="A11" s="64" t="s">
        <v>65</v>
      </c>
      <c r="B11" s="65"/>
      <c r="C11" s="62">
        <f>SUM(C5:C10)</f>
        <v>462</v>
      </c>
      <c r="D11" s="62">
        <f>SUM(D5:D10)</f>
        <v>207</v>
      </c>
      <c r="E11" s="63">
        <f t="shared" si="0"/>
        <v>0.44805194805194803</v>
      </c>
      <c r="F11" s="62">
        <f>SUM(F5:F10)</f>
        <v>135</v>
      </c>
      <c r="G11" s="63">
        <f t="shared" si="1"/>
        <v>0.65217391304347827</v>
      </c>
      <c r="H11" s="62">
        <f>SUM(H5:H10)</f>
        <v>72</v>
      </c>
      <c r="I11" s="63">
        <f t="shared" si="2"/>
        <v>0.34782608695652173</v>
      </c>
      <c r="J11" s="92"/>
      <c r="K11" s="62">
        <f>SUM(K5:K10)</f>
        <v>317</v>
      </c>
      <c r="L11" s="62">
        <f>SUM(L5:L10)</f>
        <v>184</v>
      </c>
      <c r="M11" s="63">
        <f>L11/K11</f>
        <v>0.58044164037854895</v>
      </c>
      <c r="N11" s="62">
        <f>SUM(N5:N10)</f>
        <v>126</v>
      </c>
      <c r="O11" s="63">
        <f>N11/L11</f>
        <v>0.68478260869565222</v>
      </c>
      <c r="P11" s="62">
        <f>SUM(P5:P10)</f>
        <v>58</v>
      </c>
      <c r="Q11" s="63">
        <f>P11/L11</f>
        <v>0.31521739130434784</v>
      </c>
      <c r="R11" s="92"/>
      <c r="S11" s="62">
        <f>SUM(S5:S10)</f>
        <v>186</v>
      </c>
      <c r="T11" s="62">
        <f>SUM(T5:T10)</f>
        <v>112</v>
      </c>
      <c r="U11" s="63">
        <f>T11/S11</f>
        <v>0.60215053763440862</v>
      </c>
      <c r="V11" s="62">
        <f>SUM(V5:V10)</f>
        <v>72</v>
      </c>
      <c r="W11" s="63">
        <f>V11/T11</f>
        <v>0.6428571428571429</v>
      </c>
      <c r="X11" s="62">
        <f>SUM(X5:X10)</f>
        <v>40</v>
      </c>
      <c r="Y11" s="63">
        <f>X11/T11</f>
        <v>0.35714285714285715</v>
      </c>
      <c r="AA11" s="183">
        <v>64</v>
      </c>
      <c r="AB11" s="184">
        <v>30</v>
      </c>
      <c r="AC11" s="185">
        <v>0.47</v>
      </c>
      <c r="AD11" s="187" t="s">
        <v>130</v>
      </c>
    </row>
    <row r="12" spans="1:30" ht="26.1" customHeight="1" x14ac:dyDescent="0.2">
      <c r="A12" s="64" t="s">
        <v>92</v>
      </c>
      <c r="B12" s="50"/>
      <c r="C12" s="50">
        <f>SUM(C11,K11,S11)</f>
        <v>965</v>
      </c>
      <c r="D12" s="62">
        <f>SUM(D11,L11,T11)</f>
        <v>503</v>
      </c>
      <c r="E12" s="63">
        <f t="shared" si="0"/>
        <v>0.52124352331606216</v>
      </c>
      <c r="F12" s="62">
        <f>SUM(F11,N11,V11)</f>
        <v>333</v>
      </c>
      <c r="G12" s="63">
        <f t="shared" si="1"/>
        <v>0.66202783300198809</v>
      </c>
      <c r="H12" s="62">
        <f>SUM(H11,P11,X11)</f>
        <v>170</v>
      </c>
      <c r="I12" s="63">
        <f t="shared" si="2"/>
        <v>0.33797216699801191</v>
      </c>
      <c r="J12" s="90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</sheetData>
  <mergeCells count="11">
    <mergeCell ref="P4:Q4"/>
    <mergeCell ref="V4:W4"/>
    <mergeCell ref="A1:Y1"/>
    <mergeCell ref="A2:Y2"/>
    <mergeCell ref="F4:G4"/>
    <mergeCell ref="B3:I3"/>
    <mergeCell ref="X4:Y4"/>
    <mergeCell ref="J3:Q3"/>
    <mergeCell ref="R3:Y3"/>
    <mergeCell ref="H4:I4"/>
    <mergeCell ref="N4:O4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95" fitToWidth="2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BK43"/>
  <sheetViews>
    <sheetView view="pageBreakPreview" topLeftCell="A13" zoomScale="75" zoomScaleNormal="75" zoomScaleSheetLayoutView="75" workbookViewId="0">
      <selection activeCell="M33" sqref="M33"/>
    </sheetView>
  </sheetViews>
  <sheetFormatPr defaultRowHeight="12.75" x14ac:dyDescent="0.2"/>
  <cols>
    <col min="1" max="1" width="64.85546875" style="45" customWidth="1"/>
    <col min="2" max="2" width="15" style="54" customWidth="1"/>
    <col min="3" max="3" width="3.7109375" style="54" customWidth="1"/>
    <col min="4" max="4" width="6.7109375" style="54" customWidth="1"/>
    <col min="5" max="5" width="8.28515625" style="54" customWidth="1"/>
    <col min="6" max="6" width="7.7109375" style="54" customWidth="1"/>
    <col min="7" max="7" width="8.28515625" style="54" customWidth="1"/>
    <col min="8" max="8" width="7.85546875" style="54" customWidth="1"/>
    <col min="9" max="10" width="7.140625" style="54" customWidth="1"/>
    <col min="11" max="16384" width="9.140625" style="45"/>
  </cols>
  <sheetData>
    <row r="1" spans="1:63" ht="36.75" customHeight="1" x14ac:dyDescent="0.2">
      <c r="A1" s="246" t="s">
        <v>119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63" ht="20.25" x14ac:dyDescent="0.2">
      <c r="A2" s="249" t="s">
        <v>118</v>
      </c>
      <c r="B2" s="264"/>
      <c r="C2" s="264"/>
      <c r="D2" s="264"/>
      <c r="E2" s="264"/>
      <c r="F2" s="264"/>
      <c r="G2" s="264"/>
      <c r="H2" s="264"/>
      <c r="I2" s="264"/>
      <c r="J2" s="265"/>
    </row>
    <row r="3" spans="1:63" ht="150" customHeight="1" x14ac:dyDescent="0.2">
      <c r="A3" s="46" t="s">
        <v>36</v>
      </c>
      <c r="B3" s="47" t="s">
        <v>37</v>
      </c>
      <c r="C3" s="48" t="s">
        <v>3</v>
      </c>
      <c r="D3" s="49" t="s">
        <v>38</v>
      </c>
      <c r="E3" s="49" t="s">
        <v>39</v>
      </c>
      <c r="F3" s="49" t="s">
        <v>40</v>
      </c>
      <c r="G3" s="266" t="s">
        <v>41</v>
      </c>
      <c r="H3" s="267"/>
      <c r="I3" s="266" t="s">
        <v>42</v>
      </c>
      <c r="J3" s="267"/>
    </row>
    <row r="4" spans="1:63" ht="15" x14ac:dyDescent="0.2">
      <c r="A4" s="108" t="s">
        <v>93</v>
      </c>
      <c r="B4" s="73" t="s">
        <v>6</v>
      </c>
      <c r="C4" s="77" t="s">
        <v>7</v>
      </c>
      <c r="D4" s="103">
        <v>43</v>
      </c>
      <c r="E4" s="55">
        <f>SUM(G4,I4)</f>
        <v>27</v>
      </c>
      <c r="F4" s="105">
        <f>E4/D4</f>
        <v>0.62790697674418605</v>
      </c>
      <c r="G4" s="57">
        <v>24</v>
      </c>
      <c r="H4" s="105">
        <f>G4/E4</f>
        <v>0.88888888888888884</v>
      </c>
      <c r="I4" s="55">
        <v>3</v>
      </c>
      <c r="J4" s="105">
        <f>I4/E4</f>
        <v>0.1111111111111111</v>
      </c>
    </row>
    <row r="5" spans="1:63" ht="15" x14ac:dyDescent="0.2">
      <c r="A5" s="108" t="s">
        <v>67</v>
      </c>
      <c r="B5" s="73" t="s">
        <v>6</v>
      </c>
      <c r="C5" s="77" t="s">
        <v>7</v>
      </c>
      <c r="D5" s="103">
        <v>43</v>
      </c>
      <c r="E5" s="55">
        <f t="shared" ref="E5:E10" si="0">SUM(G5,I5)</f>
        <v>27</v>
      </c>
      <c r="F5" s="105">
        <f t="shared" ref="F5:F37" si="1">E5/D5</f>
        <v>0.62790697674418605</v>
      </c>
      <c r="G5" s="57">
        <v>17</v>
      </c>
      <c r="H5" s="105">
        <f t="shared" ref="H5:H37" si="2">G5/E5</f>
        <v>0.62962962962962965</v>
      </c>
      <c r="I5" s="55">
        <v>10</v>
      </c>
      <c r="J5" s="105">
        <f t="shared" ref="J5:J37" si="3">I5/E5</f>
        <v>0.37037037037037035</v>
      </c>
    </row>
    <row r="6" spans="1:63" ht="28.5" x14ac:dyDescent="0.2">
      <c r="A6" s="110" t="s">
        <v>89</v>
      </c>
      <c r="B6" s="73" t="s">
        <v>6</v>
      </c>
      <c r="C6" s="77" t="s">
        <v>7</v>
      </c>
      <c r="D6" s="103">
        <v>43</v>
      </c>
      <c r="E6" s="55">
        <f t="shared" si="0"/>
        <v>22</v>
      </c>
      <c r="F6" s="105">
        <f t="shared" si="1"/>
        <v>0.51162790697674421</v>
      </c>
      <c r="G6" s="57">
        <v>12</v>
      </c>
      <c r="H6" s="105">
        <f t="shared" si="2"/>
        <v>0.54545454545454541</v>
      </c>
      <c r="I6" s="55">
        <v>10</v>
      </c>
      <c r="J6" s="105">
        <f t="shared" si="3"/>
        <v>0.45454545454545453</v>
      </c>
    </row>
    <row r="7" spans="1:63" ht="42.75" x14ac:dyDescent="0.2">
      <c r="A7" s="122" t="s">
        <v>94</v>
      </c>
      <c r="B7" s="73" t="s">
        <v>6</v>
      </c>
      <c r="C7" s="77" t="s">
        <v>7</v>
      </c>
      <c r="D7" s="103">
        <v>43</v>
      </c>
      <c r="E7" s="55">
        <f t="shared" si="0"/>
        <v>9</v>
      </c>
      <c r="F7" s="105">
        <f t="shared" si="1"/>
        <v>0.20930232558139536</v>
      </c>
      <c r="G7" s="57">
        <v>3</v>
      </c>
      <c r="H7" s="105">
        <f t="shared" si="2"/>
        <v>0.33333333333333331</v>
      </c>
      <c r="I7" s="55">
        <v>6</v>
      </c>
      <c r="J7" s="105">
        <f t="shared" si="3"/>
        <v>0.66666666666666663</v>
      </c>
    </row>
    <row r="8" spans="1:63" ht="28.5" x14ac:dyDescent="0.2">
      <c r="A8" s="123" t="s">
        <v>68</v>
      </c>
      <c r="B8" s="68" t="s">
        <v>8</v>
      </c>
      <c r="C8" s="70" t="s">
        <v>7</v>
      </c>
      <c r="D8" s="103">
        <v>43</v>
      </c>
      <c r="E8" s="55">
        <f t="shared" si="0"/>
        <v>27</v>
      </c>
      <c r="F8" s="105">
        <f t="shared" si="1"/>
        <v>0.62790697674418605</v>
      </c>
      <c r="G8" s="55">
        <v>19</v>
      </c>
      <c r="H8" s="105">
        <f t="shared" si="2"/>
        <v>0.70370370370370372</v>
      </c>
      <c r="I8" s="55">
        <v>8</v>
      </c>
      <c r="J8" s="105">
        <f t="shared" si="3"/>
        <v>0.29629629629629628</v>
      </c>
    </row>
    <row r="9" spans="1:63" ht="15" x14ac:dyDescent="0.2">
      <c r="A9" s="108" t="s">
        <v>69</v>
      </c>
      <c r="B9" s="71" t="s">
        <v>8</v>
      </c>
      <c r="C9" s="72" t="s">
        <v>7</v>
      </c>
      <c r="D9" s="103">
        <v>43</v>
      </c>
      <c r="E9" s="57">
        <f t="shared" si="0"/>
        <v>31</v>
      </c>
      <c r="F9" s="105">
        <f t="shared" si="1"/>
        <v>0.72093023255813948</v>
      </c>
      <c r="G9" s="55">
        <v>25</v>
      </c>
      <c r="H9" s="105">
        <f t="shared" si="2"/>
        <v>0.80645161290322576</v>
      </c>
      <c r="I9" s="55">
        <v>6</v>
      </c>
      <c r="J9" s="105">
        <f t="shared" si="3"/>
        <v>0.19354838709677419</v>
      </c>
    </row>
    <row r="10" spans="1:63" ht="28.5" x14ac:dyDescent="0.2">
      <c r="A10" s="110" t="s">
        <v>70</v>
      </c>
      <c r="B10" s="71" t="s">
        <v>8</v>
      </c>
      <c r="C10" s="72" t="s">
        <v>7</v>
      </c>
      <c r="D10" s="103">
        <v>43</v>
      </c>
      <c r="E10" s="57">
        <f t="shared" si="0"/>
        <v>18</v>
      </c>
      <c r="F10" s="105">
        <f t="shared" si="1"/>
        <v>0.41860465116279072</v>
      </c>
      <c r="G10" s="104">
        <v>15</v>
      </c>
      <c r="H10" s="105">
        <f t="shared" si="2"/>
        <v>0.83333333333333337</v>
      </c>
      <c r="I10" s="104">
        <v>3</v>
      </c>
      <c r="J10" s="105">
        <f t="shared" si="3"/>
        <v>0.16666666666666666</v>
      </c>
    </row>
    <row r="11" spans="1:63" s="52" customFormat="1" ht="15" x14ac:dyDescent="0.2">
      <c r="A11" s="261" t="s">
        <v>43</v>
      </c>
      <c r="B11" s="262"/>
      <c r="C11" s="263"/>
      <c r="D11" s="58">
        <f>SUM(D4:D10)</f>
        <v>301</v>
      </c>
      <c r="E11" s="58">
        <f>SUM(E4:E10)</f>
        <v>161</v>
      </c>
      <c r="F11" s="59">
        <f t="shared" si="1"/>
        <v>0.53488372093023251</v>
      </c>
      <c r="G11" s="58">
        <f>SUM(G4:G10)</f>
        <v>115</v>
      </c>
      <c r="H11" s="59">
        <f t="shared" si="2"/>
        <v>0.7142857142857143</v>
      </c>
      <c r="I11" s="58">
        <f>SUM(I4:I10)</f>
        <v>46</v>
      </c>
      <c r="J11" s="59">
        <f t="shared" si="3"/>
        <v>0.2857142857142857</v>
      </c>
      <c r="K11" s="45"/>
      <c r="L11" s="45"/>
      <c r="M11" s="45"/>
      <c r="N11" s="45"/>
      <c r="O11" s="45"/>
      <c r="P11" s="45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</row>
    <row r="12" spans="1:63" ht="28.5" x14ac:dyDescent="0.2">
      <c r="A12" s="110" t="s">
        <v>95</v>
      </c>
      <c r="B12" s="75" t="s">
        <v>44</v>
      </c>
      <c r="C12" s="76" t="s">
        <v>33</v>
      </c>
      <c r="D12" s="103">
        <v>38</v>
      </c>
      <c r="E12" s="56">
        <f t="shared" ref="E12:E27" si="4">SUM(G12,I12)</f>
        <v>19</v>
      </c>
      <c r="F12" s="105">
        <f t="shared" si="1"/>
        <v>0.5</v>
      </c>
      <c r="G12" s="57">
        <v>15</v>
      </c>
      <c r="H12" s="105">
        <f t="shared" si="2"/>
        <v>0.78947368421052633</v>
      </c>
      <c r="I12" s="55">
        <v>4</v>
      </c>
      <c r="J12" s="105">
        <f t="shared" si="3"/>
        <v>0.21052631578947367</v>
      </c>
    </row>
    <row r="13" spans="1:63" ht="28.5" x14ac:dyDescent="0.2">
      <c r="A13" s="108" t="s">
        <v>71</v>
      </c>
      <c r="B13" s="73" t="s">
        <v>44</v>
      </c>
      <c r="C13" s="77" t="s">
        <v>45</v>
      </c>
      <c r="D13" s="103">
        <v>38</v>
      </c>
      <c r="E13" s="55">
        <f t="shared" si="4"/>
        <v>19</v>
      </c>
      <c r="F13" s="105">
        <f t="shared" si="1"/>
        <v>0.5</v>
      </c>
      <c r="G13" s="57">
        <v>12</v>
      </c>
      <c r="H13" s="105">
        <f t="shared" si="2"/>
        <v>0.63157894736842102</v>
      </c>
      <c r="I13" s="55">
        <v>7</v>
      </c>
      <c r="J13" s="105">
        <f t="shared" si="3"/>
        <v>0.36842105263157893</v>
      </c>
    </row>
    <row r="14" spans="1:63" ht="28.5" x14ac:dyDescent="0.2">
      <c r="A14" s="108" t="s">
        <v>96</v>
      </c>
      <c r="B14" s="73" t="s">
        <v>44</v>
      </c>
      <c r="C14" s="78" t="s">
        <v>33</v>
      </c>
      <c r="D14" s="103">
        <v>38</v>
      </c>
      <c r="E14" s="57">
        <f t="shared" si="4"/>
        <v>13</v>
      </c>
      <c r="F14" s="105">
        <f t="shared" si="1"/>
        <v>0.34210526315789475</v>
      </c>
      <c r="G14" s="57">
        <v>8</v>
      </c>
      <c r="H14" s="105">
        <f t="shared" si="2"/>
        <v>0.61538461538461542</v>
      </c>
      <c r="I14" s="55">
        <v>5</v>
      </c>
      <c r="J14" s="105">
        <f t="shared" si="3"/>
        <v>0.38461538461538464</v>
      </c>
    </row>
    <row r="15" spans="1:63" ht="28.5" x14ac:dyDescent="0.2">
      <c r="A15" s="108" t="s">
        <v>97</v>
      </c>
      <c r="B15" s="73" t="s">
        <v>46</v>
      </c>
      <c r="C15" s="74" t="s">
        <v>33</v>
      </c>
      <c r="D15" s="103">
        <v>35</v>
      </c>
      <c r="E15" s="57">
        <f t="shared" si="4"/>
        <v>18</v>
      </c>
      <c r="F15" s="105">
        <f t="shared" si="1"/>
        <v>0.51428571428571423</v>
      </c>
      <c r="G15" s="57">
        <v>14</v>
      </c>
      <c r="H15" s="105">
        <f t="shared" si="2"/>
        <v>0.77777777777777779</v>
      </c>
      <c r="I15" s="55">
        <v>4</v>
      </c>
      <c r="J15" s="105">
        <f t="shared" si="3"/>
        <v>0.22222222222222221</v>
      </c>
    </row>
    <row r="16" spans="1:63" ht="42.75" x14ac:dyDescent="0.2">
      <c r="A16" s="110" t="s">
        <v>90</v>
      </c>
      <c r="B16" s="73" t="s">
        <v>46</v>
      </c>
      <c r="C16" s="74" t="s">
        <v>33</v>
      </c>
      <c r="D16" s="103">
        <v>35</v>
      </c>
      <c r="E16" s="57">
        <f t="shared" si="4"/>
        <v>10</v>
      </c>
      <c r="F16" s="105">
        <f>E16/D16</f>
        <v>0.2857142857142857</v>
      </c>
      <c r="G16" s="57">
        <v>3</v>
      </c>
      <c r="H16" s="105">
        <f>G16/E16</f>
        <v>0.3</v>
      </c>
      <c r="I16" s="55">
        <v>7</v>
      </c>
      <c r="J16" s="105">
        <f>I16/E16</f>
        <v>0.7</v>
      </c>
    </row>
    <row r="17" spans="1:63" ht="15" x14ac:dyDescent="0.2">
      <c r="A17" s="110" t="s">
        <v>72</v>
      </c>
      <c r="B17" s="68" t="s">
        <v>47</v>
      </c>
      <c r="C17" s="69" t="s">
        <v>33</v>
      </c>
      <c r="D17" s="103">
        <v>38</v>
      </c>
      <c r="E17" s="57">
        <f t="shared" si="4"/>
        <v>22</v>
      </c>
      <c r="F17" s="105">
        <f t="shared" si="1"/>
        <v>0.57894736842105265</v>
      </c>
      <c r="G17" s="104">
        <v>11</v>
      </c>
      <c r="H17" s="105">
        <f t="shared" si="2"/>
        <v>0.5</v>
      </c>
      <c r="I17" s="104">
        <v>11</v>
      </c>
      <c r="J17" s="105">
        <f t="shared" si="3"/>
        <v>0.5</v>
      </c>
    </row>
    <row r="18" spans="1:63" ht="15" x14ac:dyDescent="0.2">
      <c r="A18" s="108" t="s">
        <v>98</v>
      </c>
      <c r="B18" s="68" t="s">
        <v>47</v>
      </c>
      <c r="C18" s="69" t="s">
        <v>33</v>
      </c>
      <c r="D18" s="103">
        <v>38</v>
      </c>
      <c r="E18" s="57">
        <f t="shared" si="4"/>
        <v>16</v>
      </c>
      <c r="F18" s="105">
        <f t="shared" si="1"/>
        <v>0.42105263157894735</v>
      </c>
      <c r="G18" s="104">
        <v>10</v>
      </c>
      <c r="H18" s="105">
        <f t="shared" si="2"/>
        <v>0.625</v>
      </c>
      <c r="I18" s="104">
        <v>6</v>
      </c>
      <c r="J18" s="105">
        <f t="shared" si="3"/>
        <v>0.375</v>
      </c>
    </row>
    <row r="19" spans="1:63" ht="15" x14ac:dyDescent="0.2">
      <c r="A19" s="108" t="s">
        <v>99</v>
      </c>
      <c r="B19" s="68" t="s">
        <v>47</v>
      </c>
      <c r="C19" s="69" t="s">
        <v>33</v>
      </c>
      <c r="D19" s="103">
        <v>38</v>
      </c>
      <c r="E19" s="57">
        <f t="shared" si="4"/>
        <v>14</v>
      </c>
      <c r="F19" s="105">
        <f t="shared" si="1"/>
        <v>0.36842105263157893</v>
      </c>
      <c r="G19" s="104">
        <v>8</v>
      </c>
      <c r="H19" s="105">
        <f t="shared" si="2"/>
        <v>0.5714285714285714</v>
      </c>
      <c r="I19" s="104">
        <v>6</v>
      </c>
      <c r="J19" s="105">
        <f t="shared" si="3"/>
        <v>0.42857142857142855</v>
      </c>
    </row>
    <row r="20" spans="1:63" ht="15" x14ac:dyDescent="0.2">
      <c r="A20" s="110" t="s">
        <v>73</v>
      </c>
      <c r="B20" s="68" t="s">
        <v>48</v>
      </c>
      <c r="C20" s="69" t="s">
        <v>33</v>
      </c>
      <c r="D20" s="104">
        <v>16</v>
      </c>
      <c r="E20" s="57">
        <f t="shared" si="4"/>
        <v>14</v>
      </c>
      <c r="F20" s="105">
        <f t="shared" si="1"/>
        <v>0.875</v>
      </c>
      <c r="G20" s="104">
        <v>10</v>
      </c>
      <c r="H20" s="105">
        <f>G20/E20</f>
        <v>0.7142857142857143</v>
      </c>
      <c r="I20" s="104">
        <v>4</v>
      </c>
      <c r="J20" s="105">
        <f>I20/E20</f>
        <v>0.2857142857142857</v>
      </c>
    </row>
    <row r="21" spans="1:63" ht="15" x14ac:dyDescent="0.2">
      <c r="A21" s="108" t="s">
        <v>100</v>
      </c>
      <c r="B21" s="68" t="s">
        <v>48</v>
      </c>
      <c r="C21" s="69" t="s">
        <v>33</v>
      </c>
      <c r="D21" s="104">
        <v>16</v>
      </c>
      <c r="E21" s="57">
        <f t="shared" si="4"/>
        <v>14</v>
      </c>
      <c r="F21" s="105">
        <f t="shared" si="1"/>
        <v>0.875</v>
      </c>
      <c r="G21" s="104">
        <v>9</v>
      </c>
      <c r="H21" s="105">
        <f>G21/E21</f>
        <v>0.6428571428571429</v>
      </c>
      <c r="I21" s="104">
        <v>5</v>
      </c>
      <c r="J21" s="105">
        <f>I21/E21</f>
        <v>0.35714285714285715</v>
      </c>
    </row>
    <row r="22" spans="1:63" ht="15" x14ac:dyDescent="0.2">
      <c r="A22" s="124" t="s">
        <v>101</v>
      </c>
      <c r="B22" s="68" t="s">
        <v>48</v>
      </c>
      <c r="C22" s="69" t="s">
        <v>33</v>
      </c>
      <c r="D22" s="104">
        <v>16</v>
      </c>
      <c r="E22" s="57">
        <f t="shared" si="4"/>
        <v>7</v>
      </c>
      <c r="F22" s="105">
        <f t="shared" si="1"/>
        <v>0.4375</v>
      </c>
      <c r="G22" s="104">
        <v>3</v>
      </c>
      <c r="H22" s="105">
        <f>G22/E22</f>
        <v>0.42857142857142855</v>
      </c>
      <c r="I22" s="104">
        <v>4</v>
      </c>
      <c r="J22" s="105">
        <f>I22/E22</f>
        <v>0.5714285714285714</v>
      </c>
    </row>
    <row r="23" spans="1:63" ht="15" x14ac:dyDescent="0.2">
      <c r="A23" s="108" t="s">
        <v>18</v>
      </c>
      <c r="B23" s="66" t="s">
        <v>49</v>
      </c>
      <c r="C23" s="67" t="s">
        <v>33</v>
      </c>
      <c r="D23" s="103">
        <v>38</v>
      </c>
      <c r="E23" s="57">
        <f t="shared" si="4"/>
        <v>23</v>
      </c>
      <c r="F23" s="105">
        <f t="shared" si="1"/>
        <v>0.60526315789473684</v>
      </c>
      <c r="G23" s="104">
        <v>19</v>
      </c>
      <c r="H23" s="105">
        <f t="shared" si="2"/>
        <v>0.82608695652173914</v>
      </c>
      <c r="I23" s="104">
        <v>4</v>
      </c>
      <c r="J23" s="105">
        <f t="shared" si="3"/>
        <v>0.17391304347826086</v>
      </c>
    </row>
    <row r="24" spans="1:63" ht="28.5" x14ac:dyDescent="0.2">
      <c r="A24" s="110" t="s">
        <v>74</v>
      </c>
      <c r="B24" s="66" t="s">
        <v>49</v>
      </c>
      <c r="C24" s="67" t="s">
        <v>33</v>
      </c>
      <c r="D24" s="103">
        <v>38</v>
      </c>
      <c r="E24" s="57">
        <f t="shared" si="4"/>
        <v>22</v>
      </c>
      <c r="F24" s="105">
        <f t="shared" si="1"/>
        <v>0.57894736842105265</v>
      </c>
      <c r="G24" s="104">
        <v>15</v>
      </c>
      <c r="H24" s="105">
        <f t="shared" si="2"/>
        <v>0.68181818181818177</v>
      </c>
      <c r="I24" s="104">
        <v>7</v>
      </c>
      <c r="J24" s="105">
        <f t="shared" si="3"/>
        <v>0.31818181818181818</v>
      </c>
    </row>
    <row r="25" spans="1:63" ht="15" x14ac:dyDescent="0.2">
      <c r="A25" s="110" t="s">
        <v>103</v>
      </c>
      <c r="B25" s="66" t="s">
        <v>49</v>
      </c>
      <c r="C25" s="67" t="s">
        <v>33</v>
      </c>
      <c r="D25" s="103">
        <v>38</v>
      </c>
      <c r="E25" s="57">
        <f t="shared" si="4"/>
        <v>31</v>
      </c>
      <c r="F25" s="105">
        <f t="shared" si="1"/>
        <v>0.81578947368421051</v>
      </c>
      <c r="G25" s="104">
        <v>14</v>
      </c>
      <c r="H25" s="105">
        <f t="shared" si="2"/>
        <v>0.45161290322580644</v>
      </c>
      <c r="I25" s="104">
        <v>17</v>
      </c>
      <c r="J25" s="105">
        <f t="shared" si="3"/>
        <v>0.54838709677419351</v>
      </c>
    </row>
    <row r="26" spans="1:63" ht="15" x14ac:dyDescent="0.2">
      <c r="A26" s="110" t="s">
        <v>75</v>
      </c>
      <c r="B26" s="66" t="s">
        <v>50</v>
      </c>
      <c r="C26" s="67" t="s">
        <v>33</v>
      </c>
      <c r="D26" s="57">
        <v>4</v>
      </c>
      <c r="E26" s="57">
        <f t="shared" si="4"/>
        <v>3</v>
      </c>
      <c r="F26" s="105">
        <f t="shared" si="1"/>
        <v>0.75</v>
      </c>
      <c r="G26" s="104">
        <v>1</v>
      </c>
      <c r="H26" s="105">
        <f t="shared" si="2"/>
        <v>0.33333333333333331</v>
      </c>
      <c r="I26" s="104">
        <v>2</v>
      </c>
      <c r="J26" s="105">
        <f t="shared" si="3"/>
        <v>0.66666666666666663</v>
      </c>
    </row>
    <row r="27" spans="1:63" ht="28.5" x14ac:dyDescent="0.2">
      <c r="A27" s="108" t="s">
        <v>104</v>
      </c>
      <c r="B27" s="66" t="s">
        <v>50</v>
      </c>
      <c r="C27" s="67" t="s">
        <v>33</v>
      </c>
      <c r="D27" s="57">
        <v>4</v>
      </c>
      <c r="E27" s="57">
        <f t="shared" si="4"/>
        <v>3</v>
      </c>
      <c r="F27" s="105">
        <f t="shared" si="1"/>
        <v>0.75</v>
      </c>
      <c r="G27" s="104">
        <v>1</v>
      </c>
      <c r="H27" s="105">
        <f t="shared" si="2"/>
        <v>0.33333333333333331</v>
      </c>
      <c r="I27" s="104">
        <v>2</v>
      </c>
      <c r="J27" s="105">
        <f t="shared" si="3"/>
        <v>0.66666666666666663</v>
      </c>
    </row>
    <row r="28" spans="1:63" s="52" customFormat="1" ht="15" x14ac:dyDescent="0.2">
      <c r="A28" s="261" t="s">
        <v>51</v>
      </c>
      <c r="B28" s="262"/>
      <c r="C28" s="263"/>
      <c r="D28" s="58">
        <f>SUM(D12:D27)</f>
        <v>468</v>
      </c>
      <c r="E28" s="58">
        <f>SUM(E12:E27)</f>
        <v>248</v>
      </c>
      <c r="F28" s="59">
        <f t="shared" si="1"/>
        <v>0.52991452991452992</v>
      </c>
      <c r="G28" s="58">
        <f>SUM(G12:G27)</f>
        <v>153</v>
      </c>
      <c r="H28" s="59">
        <f t="shared" si="2"/>
        <v>0.61693548387096775</v>
      </c>
      <c r="I28" s="58">
        <f>SUM(I12:I27)</f>
        <v>95</v>
      </c>
      <c r="J28" s="59">
        <f t="shared" si="3"/>
        <v>0.38306451612903225</v>
      </c>
      <c r="K28" s="45"/>
      <c r="L28" s="45"/>
      <c r="M28" s="45"/>
      <c r="N28" s="45"/>
      <c r="O28" s="45"/>
      <c r="P28" s="45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5" x14ac:dyDescent="0.2">
      <c r="A29" s="110" t="s">
        <v>21</v>
      </c>
      <c r="B29" s="73" t="s">
        <v>52</v>
      </c>
      <c r="C29" s="74" t="s">
        <v>53</v>
      </c>
      <c r="D29" s="103">
        <v>38</v>
      </c>
      <c r="E29" s="55">
        <f t="shared" ref="E29:E36" si="5">SUM(G29,I29)</f>
        <v>16</v>
      </c>
      <c r="F29" s="105">
        <f t="shared" si="1"/>
        <v>0.42105263157894735</v>
      </c>
      <c r="G29" s="57">
        <v>16</v>
      </c>
      <c r="H29" s="105">
        <f t="shared" si="2"/>
        <v>1</v>
      </c>
      <c r="I29" s="55">
        <v>0</v>
      </c>
      <c r="J29" s="105">
        <f t="shared" si="3"/>
        <v>0</v>
      </c>
    </row>
    <row r="30" spans="1:63" ht="28.5" x14ac:dyDescent="0.2">
      <c r="A30" s="110" t="s">
        <v>77</v>
      </c>
      <c r="B30" s="73" t="s">
        <v>54</v>
      </c>
      <c r="C30" s="74" t="s">
        <v>53</v>
      </c>
      <c r="D30" s="103">
        <v>34</v>
      </c>
      <c r="E30" s="55">
        <f t="shared" si="5"/>
        <v>14</v>
      </c>
      <c r="F30" s="105">
        <f t="shared" si="1"/>
        <v>0.41176470588235292</v>
      </c>
      <c r="G30" s="57">
        <v>6</v>
      </c>
      <c r="H30" s="105">
        <f t="shared" si="2"/>
        <v>0.42857142857142855</v>
      </c>
      <c r="I30" s="55">
        <v>8</v>
      </c>
      <c r="J30" s="105">
        <f t="shared" si="3"/>
        <v>0.5714285714285714</v>
      </c>
    </row>
    <row r="31" spans="1:63" ht="28.5" x14ac:dyDescent="0.2">
      <c r="A31" s="110" t="s">
        <v>76</v>
      </c>
      <c r="B31" s="73" t="s">
        <v>54</v>
      </c>
      <c r="C31" s="74" t="s">
        <v>53</v>
      </c>
      <c r="D31" s="103">
        <v>34</v>
      </c>
      <c r="E31" s="55">
        <f t="shared" si="5"/>
        <v>13</v>
      </c>
      <c r="F31" s="105">
        <f t="shared" si="1"/>
        <v>0.38235294117647056</v>
      </c>
      <c r="G31" s="57">
        <v>5</v>
      </c>
      <c r="H31" s="105">
        <f t="shared" si="2"/>
        <v>0.38461538461538464</v>
      </c>
      <c r="I31" s="55">
        <v>8</v>
      </c>
      <c r="J31" s="105">
        <f t="shared" si="3"/>
        <v>0.61538461538461542</v>
      </c>
    </row>
    <row r="32" spans="1:63" ht="15" x14ac:dyDescent="0.2">
      <c r="A32" s="110" t="s">
        <v>78</v>
      </c>
      <c r="B32" s="68" t="s">
        <v>48</v>
      </c>
      <c r="C32" s="69" t="s">
        <v>53</v>
      </c>
      <c r="D32" s="104">
        <v>13</v>
      </c>
      <c r="E32" s="57">
        <f t="shared" si="5"/>
        <v>10</v>
      </c>
      <c r="F32" s="105">
        <f t="shared" si="1"/>
        <v>0.76923076923076927</v>
      </c>
      <c r="G32" s="104">
        <v>7</v>
      </c>
      <c r="H32" s="105">
        <f t="shared" si="2"/>
        <v>0.7</v>
      </c>
      <c r="I32" s="104">
        <v>3</v>
      </c>
      <c r="J32" s="105">
        <f t="shared" si="3"/>
        <v>0.3</v>
      </c>
    </row>
    <row r="33" spans="1:10" ht="28.5" x14ac:dyDescent="0.2">
      <c r="A33" s="110" t="s">
        <v>102</v>
      </c>
      <c r="B33" s="68" t="s">
        <v>48</v>
      </c>
      <c r="C33" s="69" t="s">
        <v>53</v>
      </c>
      <c r="D33" s="104">
        <v>13</v>
      </c>
      <c r="E33" s="57">
        <f t="shared" si="5"/>
        <v>11</v>
      </c>
      <c r="F33" s="105">
        <f t="shared" si="1"/>
        <v>0.84615384615384615</v>
      </c>
      <c r="G33" s="104">
        <v>9</v>
      </c>
      <c r="H33" s="105">
        <f t="shared" si="2"/>
        <v>0.81818181818181823</v>
      </c>
      <c r="I33" s="104">
        <v>2</v>
      </c>
      <c r="J33" s="105">
        <f t="shared" si="3"/>
        <v>0.18181818181818182</v>
      </c>
    </row>
    <row r="34" spans="1:10" ht="28.5" x14ac:dyDescent="0.2">
      <c r="A34" s="108" t="s">
        <v>105</v>
      </c>
      <c r="B34" s="66" t="s">
        <v>49</v>
      </c>
      <c r="C34" s="67" t="s">
        <v>53</v>
      </c>
      <c r="D34" s="104">
        <v>38</v>
      </c>
      <c r="E34" s="57">
        <f t="shared" si="5"/>
        <v>22</v>
      </c>
      <c r="F34" s="105">
        <f t="shared" si="1"/>
        <v>0.57894736842105265</v>
      </c>
      <c r="G34" s="104">
        <v>16</v>
      </c>
      <c r="H34" s="105">
        <f t="shared" si="2"/>
        <v>0.72727272727272729</v>
      </c>
      <c r="I34" s="104">
        <v>6</v>
      </c>
      <c r="J34" s="105">
        <f t="shared" si="3"/>
        <v>0.27272727272727271</v>
      </c>
    </row>
    <row r="35" spans="1:10" ht="15" x14ac:dyDescent="0.2">
      <c r="A35" s="124" t="s">
        <v>106</v>
      </c>
      <c r="B35" s="66" t="s">
        <v>55</v>
      </c>
      <c r="C35" s="67" t="s">
        <v>53</v>
      </c>
      <c r="D35" s="104">
        <v>13</v>
      </c>
      <c r="E35" s="57">
        <f t="shared" si="5"/>
        <v>2</v>
      </c>
      <c r="F35" s="105">
        <f t="shared" si="1"/>
        <v>0.15384615384615385</v>
      </c>
      <c r="G35" s="104">
        <v>1</v>
      </c>
      <c r="H35" s="105">
        <f t="shared" si="2"/>
        <v>0.5</v>
      </c>
      <c r="I35" s="104">
        <v>1</v>
      </c>
      <c r="J35" s="105">
        <f t="shared" si="3"/>
        <v>0.5</v>
      </c>
    </row>
    <row r="36" spans="1:10" ht="42.75" x14ac:dyDescent="0.2">
      <c r="A36" s="110" t="s">
        <v>107</v>
      </c>
      <c r="B36" s="66" t="s">
        <v>55</v>
      </c>
      <c r="C36" s="67" t="s">
        <v>53</v>
      </c>
      <c r="D36" s="104">
        <v>13</v>
      </c>
      <c r="E36" s="57">
        <f t="shared" si="5"/>
        <v>6</v>
      </c>
      <c r="F36" s="105">
        <f t="shared" si="1"/>
        <v>0.46153846153846156</v>
      </c>
      <c r="G36" s="104">
        <v>5</v>
      </c>
      <c r="H36" s="105">
        <f t="shared" si="2"/>
        <v>0.83333333333333337</v>
      </c>
      <c r="I36" s="104">
        <v>1</v>
      </c>
      <c r="J36" s="105">
        <f t="shared" si="3"/>
        <v>0.16666666666666666</v>
      </c>
    </row>
    <row r="37" spans="1:10" ht="15" x14ac:dyDescent="0.2">
      <c r="A37" s="261" t="s">
        <v>56</v>
      </c>
      <c r="B37" s="262"/>
      <c r="C37" s="263"/>
      <c r="D37" s="94">
        <f>SUM(D29:D36)</f>
        <v>196</v>
      </c>
      <c r="E37" s="94">
        <f>SUM(E29:E36)</f>
        <v>94</v>
      </c>
      <c r="F37" s="59">
        <f t="shared" si="1"/>
        <v>0.47959183673469385</v>
      </c>
      <c r="G37" s="94">
        <f>SUM(G29:G36)</f>
        <v>65</v>
      </c>
      <c r="H37" s="59">
        <f t="shared" si="2"/>
        <v>0.69148936170212771</v>
      </c>
      <c r="I37" s="94">
        <f>SUM(I29:I36)</f>
        <v>29</v>
      </c>
      <c r="J37" s="59">
        <f t="shared" si="3"/>
        <v>0.30851063829787234</v>
      </c>
    </row>
    <row r="38" spans="1:10" ht="15.75" x14ac:dyDescent="0.2">
      <c r="A38" s="268" t="s">
        <v>57</v>
      </c>
      <c r="B38" s="269"/>
      <c r="C38" s="270"/>
      <c r="D38" s="95">
        <f>D11+D28+D37</f>
        <v>965</v>
      </c>
      <c r="E38" s="95">
        <f>E11+E28+E37</f>
        <v>503</v>
      </c>
      <c r="F38" s="96">
        <f>E38/D38</f>
        <v>0.52124352331606216</v>
      </c>
      <c r="G38" s="95">
        <f>G11+G28+G37</f>
        <v>333</v>
      </c>
      <c r="H38" s="96">
        <f>G38/E38</f>
        <v>0.66202783300198809</v>
      </c>
      <c r="I38" s="95">
        <f>I11+I28+I37</f>
        <v>170</v>
      </c>
      <c r="J38" s="96">
        <f>I38/E38</f>
        <v>0.33797216699801191</v>
      </c>
    </row>
    <row r="39" spans="1:10" ht="15.75" x14ac:dyDescent="0.2">
      <c r="A39" s="271" t="s">
        <v>58</v>
      </c>
      <c r="B39" s="272"/>
      <c r="C39" s="273"/>
      <c r="D39" s="97">
        <f>SUM(D4:D7,D12:D16,D29:D31)</f>
        <v>462</v>
      </c>
      <c r="E39" s="97">
        <f>SUM(E4:E7,E12:E16,E29:E31)</f>
        <v>207</v>
      </c>
      <c r="F39" s="98">
        <f>E39/D39</f>
        <v>0.44805194805194803</v>
      </c>
      <c r="G39" s="97">
        <f>SUM(G29:G31,G12:G16,G4:G7)</f>
        <v>135</v>
      </c>
      <c r="H39" s="98">
        <f>G39/E39</f>
        <v>0.65217391304347827</v>
      </c>
      <c r="I39" s="97">
        <f>SUM(I29:I31,I12:I16,I4:I7)</f>
        <v>72</v>
      </c>
      <c r="J39" s="98">
        <f>I39/E39</f>
        <v>0.34782608695652173</v>
      </c>
    </row>
    <row r="40" spans="1:10" ht="15.75" x14ac:dyDescent="0.2">
      <c r="A40" s="274" t="s">
        <v>59</v>
      </c>
      <c r="B40" s="275"/>
      <c r="C40" s="276"/>
      <c r="D40" s="99">
        <f>D33+D32+D22+D21+D20+D19+D18+D17+D10+D9+D8</f>
        <v>317</v>
      </c>
      <c r="E40" s="99">
        <f>E33+E32+E22+E21+E20+E19+E18+E17+E10+E9+E8</f>
        <v>184</v>
      </c>
      <c r="F40" s="100">
        <f>E40/D40</f>
        <v>0.58044164037854895</v>
      </c>
      <c r="G40" s="99">
        <f>G33+G32+G22+G21+G20+G19+G18+G17+G10+G9+G8</f>
        <v>126</v>
      </c>
      <c r="H40" s="100">
        <f>G40/E40</f>
        <v>0.68478260869565222</v>
      </c>
      <c r="I40" s="99">
        <f>I33+I32+I22+I21+I20+I19+I18+I17+I10+I9+I8</f>
        <v>58</v>
      </c>
      <c r="J40" s="100">
        <f>I40/E40</f>
        <v>0.31521739130434784</v>
      </c>
    </row>
    <row r="41" spans="1:10" ht="15.75" x14ac:dyDescent="0.2">
      <c r="A41" s="277" t="s">
        <v>60</v>
      </c>
      <c r="B41" s="278"/>
      <c r="C41" s="279"/>
      <c r="D41" s="101">
        <f>D36+D35+D34+D27+D26+D25+D24+D23</f>
        <v>186</v>
      </c>
      <c r="E41" s="101">
        <f>E36+E35+E34+E27+E26+E25+E24+E23</f>
        <v>112</v>
      </c>
      <c r="F41" s="102">
        <f>E41/D41</f>
        <v>0.60215053763440862</v>
      </c>
      <c r="G41" s="101">
        <f>G36+G35+G34+G27+G26+G25+G24+G23</f>
        <v>72</v>
      </c>
      <c r="H41" s="102">
        <f>G41/E41</f>
        <v>0.6428571428571429</v>
      </c>
      <c r="I41" s="101">
        <f>I36+I35+I34+I27+I26+I25+I24+I23</f>
        <v>40</v>
      </c>
      <c r="J41" s="102">
        <f>I41/E41</f>
        <v>0.35714285714285715</v>
      </c>
    </row>
    <row r="42" spans="1:10" x14ac:dyDescent="0.2">
      <c r="A42" s="53"/>
      <c r="B42" s="53"/>
      <c r="C42" s="53"/>
    </row>
    <row r="43" spans="1:10" ht="28.5" customHeight="1" x14ac:dyDescent="0.2">
      <c r="A43" s="172"/>
      <c r="B43" s="173"/>
      <c r="C43" s="173"/>
      <c r="D43" s="173"/>
      <c r="E43" s="173"/>
      <c r="F43" s="173"/>
      <c r="G43" s="173"/>
      <c r="H43" s="173"/>
      <c r="I43" s="173"/>
      <c r="J43" s="173"/>
    </row>
  </sheetData>
  <mergeCells count="11">
    <mergeCell ref="A37:C37"/>
    <mergeCell ref="A38:C38"/>
    <mergeCell ref="A39:C39"/>
    <mergeCell ref="A40:C40"/>
    <mergeCell ref="A41:C41"/>
    <mergeCell ref="A28:C28"/>
    <mergeCell ref="A11:C11"/>
    <mergeCell ref="A1:J1"/>
    <mergeCell ref="A2:J2"/>
    <mergeCell ref="G3:H3"/>
    <mergeCell ref="I3:J3"/>
  </mergeCells>
  <phoneticPr fontId="12" type="noConversion"/>
  <pageMargins left="0.74803149606299213" right="0.74803149606299213" top="0.82677165354330717" bottom="0.78740157480314965" header="0.51181102362204722" footer="0.51181102362204722"/>
  <pageSetup paperSize="9" scale="89" fitToWidth="0" fitToHeight="0" orientation="landscape" horizontalDpi="4294967293" r:id="rId1"/>
  <headerFooter alignWithMargins="0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Περιοχές με ονόματα</vt:lpstr>
      </vt:variant>
      <vt:variant>
        <vt:i4>8</vt:i4>
      </vt:variant>
    </vt:vector>
  </HeadingPairs>
  <TitlesOfParts>
    <vt:vector size="17" baseType="lpstr">
      <vt:lpstr>Γραφήματα1</vt:lpstr>
      <vt:lpstr>Γραφήματα2</vt:lpstr>
      <vt:lpstr>Γραφήματα3</vt:lpstr>
      <vt:lpstr>Γραφήματα4</vt:lpstr>
      <vt:lpstr>για ΥΠΔΒΜΘ</vt:lpstr>
      <vt:lpstr>Αναλυτικά</vt:lpstr>
      <vt:lpstr>% επίτευξη στόχου</vt:lpstr>
      <vt:lpstr>% επίτευξη στόχου υποχρεωτικών</vt:lpstr>
      <vt:lpstr>Φύλλο1</vt:lpstr>
      <vt:lpstr>'% επίτευξη στόχου'!Print_Area</vt:lpstr>
      <vt:lpstr>'% επίτευξη στόχου υποχρεωτικών'!Print_Area</vt:lpstr>
      <vt:lpstr>Αναλυτικά!Print_Area</vt:lpstr>
      <vt:lpstr>'για ΥΠΔΒΜΘ'!Print_Area</vt:lpstr>
      <vt:lpstr>Γραφήματα1!Print_Area</vt:lpstr>
      <vt:lpstr>Γραφήματα2!Print_Area</vt:lpstr>
      <vt:lpstr>Γραφήματα3!Print_Area</vt:lpstr>
      <vt:lpstr>Γραφήματα4!Print_Area</vt:lpstr>
    </vt:vector>
  </TitlesOfParts>
  <Company>ΕΚΦΕ Καρδίτσας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Πίνακας 2</dc:title>
  <dc:subject>Απολογισμός εργαστηρίων Φ.Ε. Λυκείων</dc:subject>
  <dc:creator>Σεραφείμ Μπίτσιος</dc:creator>
  <cp:lastModifiedBy>OWNER</cp:lastModifiedBy>
  <cp:lastPrinted>2009-06-19T16:30:12Z</cp:lastPrinted>
  <dcterms:created xsi:type="dcterms:W3CDTF">2004-12-16T09:29:43Z</dcterms:created>
  <dcterms:modified xsi:type="dcterms:W3CDTF">2011-06-03T06:54:17Z</dcterms:modified>
</cp:coreProperties>
</file>